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ncsoftcorp.sharepoint.com/sites/IR/Shared Documents/실적발표/1Q26/FINAL/"/>
    </mc:Choice>
  </mc:AlternateContent>
  <xr:revisionPtr revIDLastSave="279" documentId="8_{450346F1-0B95-46A7-ACA2-F6C1D1401C04}" xr6:coauthVersionLast="47" xr6:coauthVersionMax="47" xr10:uidLastSave="{561278C2-81C6-4E6F-8B60-F7FCBB24D7AF}"/>
  <bookViews>
    <workbookView xWindow="-120" yWindow="-120" windowWidth="29040" windowHeight="15720" tabRatio="625" xr2:uid="{16E23DA7-93EF-4172-A3AA-02B25F137A68}"/>
  </bookViews>
  <sheets>
    <sheet name="안전규정" sheetId="22" r:id="rId1"/>
    <sheet name="연결회사" sheetId="15" r:id="rId2"/>
    <sheet name="연결 재무상태표" sheetId="10" r:id="rId3"/>
    <sheet name="연결 손익계산서" sheetId="17" r:id="rId4"/>
    <sheet name="연결 매출 상세" sheetId="5" r:id="rId5"/>
    <sheet name="연결 영업비용" sheetId="21" r:id="rId6"/>
    <sheet name="재무상태표" sheetId="23" r:id="rId7"/>
    <sheet name="손익계산서" sheetId="24" r:id="rId8"/>
  </sheets>
  <definedNames>
    <definedName name="_xlnm.Print_Area" localSheetId="7">#N/A</definedName>
    <definedName name="_xlnm.Print_Area" localSheetId="0">안전규정!$A$1:$J$27</definedName>
    <definedName name="_xlnm.Print_Area" localSheetId="4">#N/A</definedName>
    <definedName name="_xlnm.Print_Area" localSheetId="3">#N/A</definedName>
    <definedName name="_xlnm.Print_Area" localSheetId="5">#N/A</definedName>
    <definedName name="_xlnm.Print_Area" localSheetId="2">#N/A</definedName>
    <definedName name="_xlnm.Print_Area" localSheetId="1">#N/A</definedName>
    <definedName name="_xlnm.Print_Area" localSheetId="6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2" i="17" l="1"/>
  <c r="I82" i="17" s="1"/>
  <c r="E77" i="24"/>
  <c r="E49" i="24"/>
  <c r="E38" i="24"/>
  <c r="I38" i="24" s="1"/>
  <c r="E37" i="24"/>
  <c r="I8" i="24"/>
  <c r="I39" i="24"/>
  <c r="I37" i="24"/>
  <c r="G61" i="23"/>
  <c r="G60" i="23"/>
  <c r="G53" i="23"/>
  <c r="G32" i="23"/>
  <c r="I87" i="17"/>
  <c r="I84" i="17"/>
  <c r="I70" i="17"/>
  <c r="I56" i="17"/>
  <c r="I43" i="17"/>
  <c r="E43" i="17"/>
  <c r="E41" i="17"/>
  <c r="G65" i="10"/>
  <c r="G64" i="10"/>
  <c r="G56" i="10"/>
  <c r="E39" i="24"/>
  <c r="I7" i="17" l="1"/>
  <c r="I68" i="17" l="1"/>
  <c r="I67" i="17"/>
  <c r="I69" i="17"/>
  <c r="I55" i="24"/>
  <c r="I59" i="24"/>
  <c r="I58" i="24"/>
  <c r="I49" i="24"/>
  <c r="E62" i="17"/>
  <c r="I62" i="17" s="1"/>
  <c r="I75" i="24"/>
  <c r="E57" i="24"/>
  <c r="I57" i="24" s="1"/>
  <c r="I54" i="24"/>
  <c r="I60" i="17"/>
  <c r="I29" i="17"/>
  <c r="I78" i="17"/>
  <c r="I77" i="17"/>
  <c r="I76" i="17"/>
  <c r="I74" i="17"/>
  <c r="I73" i="17"/>
  <c r="I66" i="17"/>
  <c r="I65" i="17"/>
  <c r="I59" i="17"/>
  <c r="I46" i="17"/>
  <c r="I53" i="17"/>
  <c r="I38" i="17"/>
  <c r="I37" i="17"/>
  <c r="I36" i="17"/>
  <c r="I35" i="17"/>
  <c r="I34" i="17"/>
  <c r="I33" i="17"/>
  <c r="I32" i="17"/>
  <c r="I31" i="17"/>
  <c r="I30" i="17"/>
  <c r="I28" i="17"/>
  <c r="I27" i="17"/>
  <c r="I26" i="17"/>
  <c r="I25" i="17"/>
  <c r="I34" i="24"/>
  <c r="I78" i="24"/>
  <c r="I76" i="24"/>
  <c r="I74" i="24"/>
  <c r="I73" i="24"/>
  <c r="I72" i="24"/>
  <c r="I71" i="24"/>
  <c r="I70" i="24"/>
  <c r="I69" i="24"/>
  <c r="I68" i="24"/>
  <c r="E67" i="24"/>
  <c r="I67" i="24" s="1"/>
  <c r="I66" i="24"/>
  <c r="I65" i="24"/>
  <c r="I64" i="24"/>
  <c r="I63" i="24"/>
  <c r="I62" i="24"/>
  <c r="I61" i="24"/>
  <c r="I60" i="24"/>
  <c r="I56" i="24"/>
  <c r="I53" i="24"/>
  <c r="I52" i="24"/>
  <c r="I51" i="24"/>
  <c r="I50" i="24"/>
  <c r="I48" i="24"/>
  <c r="I47" i="24"/>
  <c r="I46" i="24"/>
  <c r="E45" i="24"/>
  <c r="I45" i="24" s="1"/>
  <c r="I44" i="24"/>
  <c r="I43" i="24"/>
  <c r="I42" i="24"/>
  <c r="I41" i="24"/>
  <c r="I40" i="24"/>
  <c r="I36" i="24"/>
  <c r="I35" i="24"/>
  <c r="I33" i="24"/>
  <c r="I32" i="24"/>
  <c r="I31" i="24"/>
  <c r="I30" i="24"/>
  <c r="I29" i="24"/>
  <c r="I28" i="24"/>
  <c r="I27" i="24"/>
  <c r="I26" i="24"/>
  <c r="I25" i="24"/>
  <c r="I24" i="24"/>
  <c r="I23" i="24"/>
  <c r="I22" i="24"/>
  <c r="I21" i="24"/>
  <c r="I20" i="24"/>
  <c r="I19" i="24"/>
  <c r="I18" i="24"/>
  <c r="I17" i="24"/>
  <c r="I16" i="24"/>
  <c r="I15" i="24"/>
  <c r="I14" i="24"/>
  <c r="I13" i="24"/>
  <c r="I12" i="24"/>
  <c r="I11" i="24"/>
  <c r="I10" i="24"/>
  <c r="I9" i="24"/>
  <c r="I7" i="24"/>
  <c r="G35" i="10"/>
  <c r="E54" i="17"/>
  <c r="I54" i="17" s="1"/>
  <c r="I61" i="17"/>
  <c r="I48" i="17"/>
  <c r="I47" i="17"/>
  <c r="I45" i="17"/>
  <c r="I52" i="17"/>
  <c r="I51" i="17"/>
  <c r="I58" i="17"/>
  <c r="I57" i="17"/>
  <c r="I81" i="17"/>
  <c r="I80" i="17"/>
  <c r="I79" i="17"/>
  <c r="I75" i="17"/>
  <c r="I72" i="17"/>
  <c r="I8" i="17"/>
  <c r="I9" i="17"/>
  <c r="I10" i="17"/>
  <c r="I11" i="17"/>
  <c r="I12" i="17"/>
  <c r="I13" i="17"/>
  <c r="I14" i="17"/>
  <c r="I15" i="17"/>
  <c r="I16" i="17"/>
  <c r="I17" i="17"/>
  <c r="I18" i="17"/>
  <c r="I19" i="17"/>
  <c r="I20" i="17"/>
  <c r="I21" i="17"/>
  <c r="I22" i="17"/>
  <c r="I23" i="17"/>
  <c r="I24" i="17"/>
  <c r="I39" i="17"/>
  <c r="E40" i="17"/>
  <c r="I44" i="17"/>
  <c r="E49" i="17"/>
  <c r="I49" i="17" s="1"/>
  <c r="I50" i="17"/>
  <c r="I55" i="17"/>
  <c r="I63" i="17"/>
  <c r="I64" i="17"/>
  <c r="E70" i="17"/>
  <c r="I71" i="17"/>
  <c r="I86" i="17"/>
  <c r="E42" i="17" l="1"/>
  <c r="I40" i="17"/>
  <c r="I41" i="17" s="1"/>
  <c r="I77" i="24" l="1"/>
  <c r="E83" i="17"/>
  <c r="E85" i="17"/>
  <c r="I42" i="17"/>
  <c r="E79" i="24" l="1"/>
  <c r="I79" i="24" s="1"/>
  <c r="I85" i="17"/>
  <c r="I83" i="17"/>
</calcChain>
</file>

<file path=xl/sharedStrings.xml><?xml version="1.0" encoding="utf-8"?>
<sst xmlns="http://schemas.openxmlformats.org/spreadsheetml/2006/main" count="599" uniqueCount="300">
  <si>
    <t>2.</t>
  </si>
  <si>
    <t>4.</t>
  </si>
  <si>
    <t>5.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</si>
  <si>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</si>
  <si>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</si>
  <si>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</si>
  <si>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</si>
  <si>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</si>
  <si>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</si>
  <si>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</si>
  <si>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</si>
  <si>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</si>
  <si>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</si>
  <si>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19.</t>
  </si>
  <si>
    <t>20.</t>
  </si>
  <si>
    <t>3.</t>
  </si>
  <si>
    <t>1.</t>
    <phoneticPr fontId="3" type="noConversion"/>
  </si>
  <si>
    <t>합계</t>
    <phoneticPr fontId="3" type="noConversion"/>
  </si>
  <si>
    <t>연결 손익계산서</t>
    <phoneticPr fontId="3" type="noConversion"/>
  </si>
  <si>
    <t xml:space="preserve"> </t>
    <phoneticPr fontId="3" type="noConversion"/>
  </si>
  <si>
    <t>영업이익</t>
    <phoneticPr fontId="3" type="noConversion"/>
  </si>
  <si>
    <t>영업이익률(%)</t>
    <phoneticPr fontId="3" type="noConversion"/>
  </si>
  <si>
    <t>법인세비용</t>
    <phoneticPr fontId="3" type="noConversion"/>
  </si>
  <si>
    <t>Total</t>
    <phoneticPr fontId="3" type="noConversion"/>
  </si>
  <si>
    <t>법인세비용 차감전 순이익</t>
    <phoneticPr fontId="3" type="noConversion"/>
  </si>
  <si>
    <t>연결 영업 비용 (매출원가 + 판매관리비) - 개정분류</t>
    <phoneticPr fontId="3" type="noConversion"/>
  </si>
  <si>
    <t>영업비용 소계</t>
    <phoneticPr fontId="3" type="noConversion"/>
  </si>
  <si>
    <t>I.</t>
    <phoneticPr fontId="3" type="noConversion"/>
  </si>
  <si>
    <t>유 동 자 산</t>
    <phoneticPr fontId="3" type="noConversion"/>
  </si>
  <si>
    <t>1.</t>
    <phoneticPr fontId="3" type="noConversion"/>
  </si>
  <si>
    <t>기타수취채권</t>
  </si>
  <si>
    <t>재고자산</t>
  </si>
  <si>
    <t>기타유동자산</t>
  </si>
  <si>
    <t>비 유 동 자 산</t>
    <phoneticPr fontId="4" type="noConversion"/>
  </si>
  <si>
    <t>장기대여금</t>
  </si>
  <si>
    <t>유형자산</t>
  </si>
  <si>
    <t>무형자산</t>
  </si>
  <si>
    <t>유 동 부 채</t>
    <phoneticPr fontId="3" type="noConversion"/>
  </si>
  <si>
    <t>비 유 동 부 채</t>
    <phoneticPr fontId="3" type="noConversion"/>
  </si>
  <si>
    <t>부 채 총 계</t>
    <phoneticPr fontId="3" type="noConversion"/>
  </si>
  <si>
    <t>자 본 금</t>
    <phoneticPr fontId="3" type="noConversion"/>
  </si>
  <si>
    <t>기타불입자본</t>
  </si>
  <si>
    <t>기타자본구성요소</t>
  </si>
  <si>
    <t>이익잉여금</t>
  </si>
  <si>
    <t>자 본 총 계</t>
    <phoneticPr fontId="3" type="noConversion"/>
  </si>
  <si>
    <t>부 채 와 자 본 총 계</t>
    <phoneticPr fontId="3" type="noConversion"/>
  </si>
  <si>
    <t>마케팅비</t>
    <phoneticPr fontId="3" type="noConversion"/>
  </si>
  <si>
    <t>6.</t>
  </si>
  <si>
    <t>7.</t>
  </si>
  <si>
    <t>1.</t>
    <phoneticPr fontId="3" type="noConversion"/>
  </si>
  <si>
    <t>18.</t>
  </si>
  <si>
    <t>Ⅰ.</t>
  </si>
  <si>
    <t>Ⅳ.</t>
  </si>
  <si>
    <t>(단위 : 원)</t>
    <phoneticPr fontId="3" type="noConversion"/>
  </si>
  <si>
    <t>계 정 과 목</t>
    <phoneticPr fontId="4" type="noConversion"/>
  </si>
  <si>
    <t>금  액</t>
    <phoneticPr fontId="3" type="noConversion"/>
  </si>
  <si>
    <t>Ⅱ.</t>
    <phoneticPr fontId="3" type="noConversion"/>
  </si>
  <si>
    <t>자 산 총 계</t>
    <phoneticPr fontId="4" type="noConversion"/>
  </si>
  <si>
    <t>Ⅰ.</t>
    <phoneticPr fontId="3" type="noConversion"/>
  </si>
  <si>
    <t xml:space="preserve"> Ⅱ.</t>
    <phoneticPr fontId="3" type="noConversion"/>
  </si>
  <si>
    <t xml:space="preserve"> Ⅲ.</t>
    <phoneticPr fontId="3" type="noConversion"/>
  </si>
  <si>
    <t>Ⅴ.</t>
    <phoneticPr fontId="3" type="noConversion"/>
  </si>
  <si>
    <t>Ⅱ.</t>
    <phoneticPr fontId="4" type="noConversion"/>
  </si>
  <si>
    <t>(단위 : 백만원)</t>
    <phoneticPr fontId="3" type="noConversion"/>
  </si>
  <si>
    <t>(단위 : 백만원)</t>
    <phoneticPr fontId="3" type="noConversion"/>
  </si>
  <si>
    <t>감가상각 &amp; 무형자산상각비</t>
    <phoneticPr fontId="3" type="noConversion"/>
  </si>
  <si>
    <t>비지배주주지분</t>
    <phoneticPr fontId="3" type="noConversion"/>
  </si>
  <si>
    <t>지배기업소유주지분</t>
    <phoneticPr fontId="3" type="noConversion"/>
  </si>
  <si>
    <t>비지배지분</t>
    <phoneticPr fontId="3" type="noConversion"/>
  </si>
  <si>
    <t>연결 당기순이익</t>
    <phoneticPr fontId="3" type="noConversion"/>
  </si>
  <si>
    <t>법인세비용차감전이익률(%)</t>
    <phoneticPr fontId="3" type="noConversion"/>
  </si>
  <si>
    <t>금융비용</t>
    <phoneticPr fontId="3" type="noConversion"/>
  </si>
  <si>
    <t>기타영업외비용</t>
    <phoneticPr fontId="3" type="noConversion"/>
  </si>
  <si>
    <t>연결 재무상태표</t>
    <phoneticPr fontId="3" type="noConversion"/>
  </si>
  <si>
    <t>기타영업외수익</t>
    <phoneticPr fontId="3" type="noConversion"/>
  </si>
  <si>
    <t>현금및현금성자산</t>
  </si>
  <si>
    <t>단기금융상품</t>
  </si>
  <si>
    <t>매출채권</t>
  </si>
  <si>
    <t>당기법인세자산</t>
  </si>
  <si>
    <t>1Q</t>
    <phoneticPr fontId="3" type="noConversion"/>
  </si>
  <si>
    <t>2Q</t>
    <phoneticPr fontId="3" type="noConversion"/>
  </si>
  <si>
    <t>3Q</t>
    <phoneticPr fontId="3" type="noConversion"/>
  </si>
  <si>
    <t>4Q</t>
    <phoneticPr fontId="3" type="noConversion"/>
  </si>
  <si>
    <t>1Q</t>
    <phoneticPr fontId="3" type="noConversion"/>
  </si>
  <si>
    <t>2Q</t>
    <phoneticPr fontId="3" type="noConversion"/>
  </si>
  <si>
    <t>3Q</t>
    <phoneticPr fontId="3" type="noConversion"/>
  </si>
  <si>
    <t>4Q</t>
    <phoneticPr fontId="3" type="noConversion"/>
  </si>
  <si>
    <t>인건비</t>
    <phoneticPr fontId="3" type="noConversion"/>
  </si>
  <si>
    <t>영업외손익</t>
    <phoneticPr fontId="3" type="noConversion"/>
  </si>
  <si>
    <t>금융수익</t>
    <phoneticPr fontId="3" type="noConversion"/>
  </si>
  <si>
    <t>이자수익</t>
  </si>
  <si>
    <t>배당금수익</t>
  </si>
  <si>
    <t>이자비용</t>
  </si>
  <si>
    <t>유형자산처분이익</t>
  </si>
  <si>
    <t>잡이익</t>
  </si>
  <si>
    <t>기부금</t>
  </si>
  <si>
    <t>유형자산처분손실</t>
  </si>
  <si>
    <t>잡손실</t>
  </si>
  <si>
    <t>영업수익</t>
    <phoneticPr fontId="3" type="noConversion"/>
  </si>
  <si>
    <t>Ⅲ.</t>
  </si>
  <si>
    <t>IV.</t>
  </si>
  <si>
    <t>V.</t>
  </si>
  <si>
    <t>VI.</t>
  </si>
  <si>
    <t>VII.</t>
  </si>
  <si>
    <t>영업비용</t>
    <phoneticPr fontId="3" type="noConversion"/>
  </si>
  <si>
    <t>관계회사투자손익</t>
    <phoneticPr fontId="3" type="noConversion"/>
  </si>
  <si>
    <t>퇴직급여</t>
  </si>
  <si>
    <t>복리후생비</t>
  </si>
  <si>
    <t>대손상각비</t>
  </si>
  <si>
    <t>여비교통비</t>
  </si>
  <si>
    <t>접대비</t>
  </si>
  <si>
    <t>통신비</t>
  </si>
  <si>
    <t>수도광열비</t>
  </si>
  <si>
    <t>세금과공과금</t>
  </si>
  <si>
    <t>지급임차료</t>
  </si>
  <si>
    <t>수선비</t>
  </si>
  <si>
    <t>보험료</t>
  </si>
  <si>
    <t>차량유지비</t>
  </si>
  <si>
    <t>경상개발비</t>
  </si>
  <si>
    <t>운반비</t>
  </si>
  <si>
    <t>교육훈련비</t>
  </si>
  <si>
    <t>도서인쇄비</t>
  </si>
  <si>
    <t>소모품비</t>
  </si>
  <si>
    <t>지급수수료</t>
  </si>
  <si>
    <t>로열티비용</t>
  </si>
  <si>
    <t>상품매출원가</t>
  </si>
  <si>
    <t>기타매출원가</t>
  </si>
  <si>
    <t>판매촉진비</t>
  </si>
  <si>
    <t>광고선전비</t>
  </si>
  <si>
    <t>관계회사투자주식평가이익</t>
  </si>
  <si>
    <t>관계회사투자주식평가손실</t>
  </si>
  <si>
    <t>기타비용</t>
  </si>
  <si>
    <t>투자부동산</t>
  </si>
  <si>
    <t>기타비유동자산</t>
  </si>
  <si>
    <t>확정급여자산</t>
  </si>
  <si>
    <t>이연법인세자산</t>
  </si>
  <si>
    <t>확정급여부채</t>
  </si>
  <si>
    <t>장기종업원급여채무</t>
  </si>
  <si>
    <t>기타지급채무</t>
  </si>
  <si>
    <t>기타비유동부채</t>
  </si>
  <si>
    <t>기타충당부채</t>
  </si>
  <si>
    <t>이연법인세부채</t>
  </si>
  <si>
    <t>1.</t>
    <phoneticPr fontId="3" type="noConversion"/>
  </si>
  <si>
    <t>당기법인세부채</t>
  </si>
  <si>
    <t>기타유동부채</t>
  </si>
  <si>
    <t>관계기업투자주식</t>
  </si>
  <si>
    <t>외환차이</t>
    <phoneticPr fontId="3" type="noConversion"/>
  </si>
  <si>
    <t>급여 및 상여</t>
    <phoneticPr fontId="3" type="noConversion"/>
  </si>
  <si>
    <t>무형자산처분손실</t>
  </si>
  <si>
    <t>단기차입금</t>
    <phoneticPr fontId="3" type="noConversion"/>
  </si>
  <si>
    <t>유형자산폐기손실</t>
    <phoneticPr fontId="3" type="noConversion"/>
  </si>
  <si>
    <t>리스부채</t>
    <phoneticPr fontId="3" type="noConversion"/>
  </si>
  <si>
    <r>
      <rPr>
        <b/>
        <sz val="10"/>
        <color indexed="9"/>
        <rFont val="맑은 고딕"/>
        <family val="3"/>
        <charset val="129"/>
      </rPr>
      <t>합계</t>
    </r>
    <phoneticPr fontId="3" type="noConversion"/>
  </si>
  <si>
    <r>
      <rPr>
        <b/>
        <sz val="10"/>
        <color indexed="9"/>
        <rFont val="맑은 고딕"/>
        <family val="3"/>
        <charset val="129"/>
      </rPr>
      <t>합계</t>
    </r>
  </si>
  <si>
    <t>재고자산폐기손실</t>
    <phoneticPr fontId="3" type="noConversion"/>
  </si>
  <si>
    <t>행사비</t>
    <phoneticPr fontId="3" type="noConversion"/>
  </si>
  <si>
    <t>홍보판촉비</t>
    <phoneticPr fontId="3" type="noConversion"/>
  </si>
  <si>
    <t>판매수수료</t>
    <phoneticPr fontId="3" type="noConversion"/>
  </si>
  <si>
    <t>무형자산처분이익</t>
    <phoneticPr fontId="3" type="noConversion"/>
  </si>
  <si>
    <t>대손충당금환입</t>
    <phoneticPr fontId="3" type="noConversion"/>
  </si>
  <si>
    <t>기타의대손상각비</t>
    <phoneticPr fontId="3" type="noConversion"/>
  </si>
  <si>
    <t>매출변동비 및 기타</t>
    <phoneticPr fontId="3" type="noConversion"/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</si>
  <si>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</si>
  <si>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</si>
  <si>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</si>
  <si>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</si>
  <si>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</si>
  <si>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</si>
  <si>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</si>
  <si>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</si>
  <si>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</si>
  <si>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기타수취채권</t>
    <phoneticPr fontId="3" type="noConversion"/>
  </si>
  <si>
    <t>유형자산감가상각비</t>
    <phoneticPr fontId="3" type="noConversion"/>
  </si>
  <si>
    <t>단기대여금</t>
  </si>
  <si>
    <t>단기투자자산</t>
  </si>
  <si>
    <t>장기투자자산</t>
  </si>
  <si>
    <t>비유동리스부채</t>
  </si>
  <si>
    <t>회의비</t>
    <phoneticPr fontId="3" type="noConversion"/>
  </si>
  <si>
    <t>잡비</t>
    <phoneticPr fontId="3" type="noConversion"/>
  </si>
  <si>
    <t>4.</t>
    <phoneticPr fontId="3" type="noConversion"/>
  </si>
  <si>
    <t>금융자산손상차손</t>
    <phoneticPr fontId="3" type="noConversion"/>
  </si>
  <si>
    <t>관계기업투자주식손상차손</t>
  </si>
  <si>
    <t>파생상품부채</t>
    <phoneticPr fontId="3" type="noConversion"/>
  </si>
  <si>
    <t>-</t>
    <phoneticPr fontId="3" type="noConversion"/>
  </si>
  <si>
    <t>30.</t>
  </si>
  <si>
    <t>31.</t>
  </si>
  <si>
    <t>관계기업투자주식처분이익</t>
    <phoneticPr fontId="3" type="noConversion"/>
  </si>
  <si>
    <t>관계기업투자주식처분손실</t>
    <phoneticPr fontId="3" type="noConversion"/>
  </si>
  <si>
    <t>유형자산손상차손</t>
    <phoneticPr fontId="3" type="noConversion"/>
  </si>
  <si>
    <t>단기금융리스채권</t>
    <phoneticPr fontId="3" type="noConversion"/>
  </si>
  <si>
    <t>장기금융리스채권</t>
    <phoneticPr fontId="3" type="noConversion"/>
  </si>
  <si>
    <t>사채 및 장기차입금</t>
    <phoneticPr fontId="3" type="noConversion"/>
  </si>
  <si>
    <t>금융자산처분이익</t>
    <phoneticPr fontId="3" type="noConversion"/>
  </si>
  <si>
    <t>금융자산평가이익</t>
    <phoneticPr fontId="3" type="noConversion"/>
  </si>
  <si>
    <t>금융자산처분손실</t>
    <phoneticPr fontId="3" type="noConversion"/>
  </si>
  <si>
    <t>금융자산평가손실</t>
    <phoneticPr fontId="3" type="noConversion"/>
  </si>
  <si>
    <t>무형자산손상차손</t>
    <phoneticPr fontId="3" type="noConversion"/>
  </si>
  <si>
    <t>기타</t>
    <phoneticPr fontId="3" type="noConversion"/>
  </si>
  <si>
    <t>매출 상세</t>
    <phoneticPr fontId="3" type="noConversion"/>
  </si>
  <si>
    <t>파생상품처분이익</t>
    <phoneticPr fontId="3" type="noConversion"/>
  </si>
  <si>
    <t>종속기업투자주식처분손실</t>
    <phoneticPr fontId="3" type="noConversion"/>
  </si>
  <si>
    <t>재무상태표</t>
    <phoneticPr fontId="3" type="noConversion"/>
  </si>
  <si>
    <t>현금및현금성자산</t>
    <phoneticPr fontId="4" type="noConversion"/>
  </si>
  <si>
    <t>단기금융상품</t>
    <phoneticPr fontId="3" type="noConversion"/>
  </si>
  <si>
    <t>매출채권</t>
    <phoneticPr fontId="3" type="noConversion"/>
  </si>
  <si>
    <t>단기대여금</t>
    <phoneticPr fontId="3" type="noConversion"/>
  </si>
  <si>
    <t>-</t>
    <phoneticPr fontId="3" type="noConversion"/>
  </si>
  <si>
    <t>단기투자자산</t>
    <phoneticPr fontId="3" type="noConversion"/>
  </si>
  <si>
    <t>기타수취채권</t>
    <phoneticPr fontId="3" type="noConversion"/>
  </si>
  <si>
    <t>장기투자자산</t>
    <phoneticPr fontId="3" type="noConversion"/>
  </si>
  <si>
    <t>종속기업투자주식</t>
  </si>
  <si>
    <t>기타비유동자산</t>
    <phoneticPr fontId="3" type="noConversion"/>
  </si>
  <si>
    <t>단기차입금</t>
    <phoneticPr fontId="3" type="noConversion"/>
  </si>
  <si>
    <t>리스부채</t>
    <phoneticPr fontId="3" type="noConversion"/>
  </si>
  <si>
    <t>파생상품부채</t>
    <phoneticPr fontId="3" type="noConversion"/>
  </si>
  <si>
    <t>사채 및 장기차입금</t>
    <phoneticPr fontId="3" type="noConversion"/>
  </si>
  <si>
    <t>비유동리스부채</t>
    <phoneticPr fontId="3" type="noConversion"/>
  </si>
  <si>
    <t>기타비유동부채</t>
    <phoneticPr fontId="3" type="noConversion"/>
  </si>
  <si>
    <t xml:space="preserve">                                                                                                                            </t>
    <phoneticPr fontId="3" type="noConversion"/>
  </si>
  <si>
    <t>영 업 수 익</t>
    <phoneticPr fontId="3" type="noConversion"/>
  </si>
  <si>
    <t>Ⅱ.</t>
  </si>
  <si>
    <t>영 업 비 용</t>
    <phoneticPr fontId="3" type="noConversion"/>
  </si>
  <si>
    <t>급여 및 상여</t>
    <phoneticPr fontId="3" type="noConversion"/>
  </si>
  <si>
    <t>유형자산감가상각비</t>
  </si>
  <si>
    <t>행사비</t>
    <phoneticPr fontId="3" type="noConversion"/>
  </si>
  <si>
    <t>상품매출원가</t>
    <phoneticPr fontId="3" type="noConversion"/>
  </si>
  <si>
    <t>광고선전비</t>
    <phoneticPr fontId="3" type="noConversion"/>
  </si>
  <si>
    <t>잡비</t>
    <phoneticPr fontId="3" type="noConversion"/>
  </si>
  <si>
    <t>영 업 이 익</t>
    <phoneticPr fontId="3" type="noConversion"/>
  </si>
  <si>
    <t>영 업 외 손 익</t>
    <phoneticPr fontId="3" type="noConversion"/>
  </si>
  <si>
    <t>금  융  수  익</t>
    <phoneticPr fontId="3" type="noConversion"/>
  </si>
  <si>
    <t>1.</t>
  </si>
  <si>
    <t>금융자산처분이익</t>
    <phoneticPr fontId="3" type="noConversion"/>
  </si>
  <si>
    <t>파생상품처분이익</t>
    <phoneticPr fontId="3" type="noConversion"/>
  </si>
  <si>
    <t>금융자산평가이익</t>
    <phoneticPr fontId="3" type="noConversion"/>
  </si>
  <si>
    <t>금  융  비  용</t>
    <phoneticPr fontId="3" type="noConversion"/>
  </si>
  <si>
    <t>금융자산처분손실</t>
    <phoneticPr fontId="3" type="noConversion"/>
  </si>
  <si>
    <t>금융자산평가손실</t>
    <phoneticPr fontId="3" type="noConversion"/>
  </si>
  <si>
    <t>기   타   영   업   외   수   익</t>
    <phoneticPr fontId="3" type="noConversion"/>
  </si>
  <si>
    <t>외환차이</t>
    <phoneticPr fontId="3" type="noConversion"/>
  </si>
  <si>
    <t>무형자산처분이익</t>
    <phoneticPr fontId="3" type="noConversion"/>
  </si>
  <si>
    <t>대손충당금환입</t>
    <phoneticPr fontId="3" type="noConversion"/>
  </si>
  <si>
    <t>기   타   영   업   외   비   용</t>
    <phoneticPr fontId="3" type="noConversion"/>
  </si>
  <si>
    <t>기타의대손상각비</t>
    <phoneticPr fontId="3" type="noConversion"/>
  </si>
  <si>
    <t>기부금</t>
    <phoneticPr fontId="3" type="noConversion"/>
  </si>
  <si>
    <t>유형자산처분손실</t>
    <phoneticPr fontId="3" type="noConversion"/>
  </si>
  <si>
    <t>무형자산처분손실</t>
    <phoneticPr fontId="3" type="noConversion"/>
  </si>
  <si>
    <t>유형자산손상차손</t>
    <phoneticPr fontId="3" type="noConversion"/>
  </si>
  <si>
    <t>재고자산폐기손실</t>
    <phoneticPr fontId="3" type="noConversion"/>
  </si>
  <si>
    <t>잡손실</t>
    <phoneticPr fontId="3" type="noConversion"/>
  </si>
  <si>
    <t>기타비용</t>
    <phoneticPr fontId="3" type="noConversion"/>
  </si>
  <si>
    <t>지분법적용투자주식관련손익</t>
  </si>
  <si>
    <t>지분법이익</t>
  </si>
  <si>
    <t>지분법손실</t>
  </si>
  <si>
    <t>관계기업투자주식처분이익</t>
    <phoneticPr fontId="3" type="noConversion"/>
  </si>
  <si>
    <t>관계기업투자주식처분손실</t>
    <phoneticPr fontId="3" type="noConversion"/>
  </si>
  <si>
    <t>관계기업투자주식손상차손</t>
    <phoneticPr fontId="16" type="noConversion"/>
  </si>
  <si>
    <t>종속기업투자주식손상차손</t>
    <phoneticPr fontId="3" type="noConversion"/>
  </si>
  <si>
    <t>종속기업투자주식손상차손환입</t>
  </si>
  <si>
    <t>종속기업투자주식처분손실</t>
    <phoneticPr fontId="3" type="noConversion"/>
  </si>
  <si>
    <t>법인세비용차감전순이익</t>
    <phoneticPr fontId="3" type="noConversion"/>
  </si>
  <si>
    <t>Ⅵ.</t>
  </si>
  <si>
    <t>법   인   세  비  용</t>
    <phoneticPr fontId="3" type="noConversion"/>
  </si>
  <si>
    <t>당 기  순 이 익</t>
    <phoneticPr fontId="3" type="noConversion"/>
  </si>
  <si>
    <t>판매촉진비</t>
    <phoneticPr fontId="3" type="noConversion"/>
  </si>
  <si>
    <t>리니지M</t>
    <phoneticPr fontId="3" type="noConversion"/>
  </si>
  <si>
    <t>리니지2M</t>
    <phoneticPr fontId="3" type="noConversion"/>
  </si>
  <si>
    <t>리니지W</t>
    <phoneticPr fontId="3" type="noConversion"/>
  </si>
  <si>
    <t>리니지</t>
    <phoneticPr fontId="3" type="noConversion"/>
  </si>
  <si>
    <t>리니지2</t>
    <phoneticPr fontId="3" type="noConversion"/>
  </si>
  <si>
    <t>아이온</t>
    <phoneticPr fontId="3" type="noConversion"/>
  </si>
  <si>
    <t>블레이드앤소울</t>
    <phoneticPr fontId="3" type="noConversion"/>
  </si>
  <si>
    <t>길드워2</t>
    <phoneticPr fontId="3" type="noConversion"/>
  </si>
  <si>
    <t>종속기업투자주식처분이익</t>
    <phoneticPr fontId="3" type="noConversion"/>
  </si>
  <si>
    <t>매각예정비유동자산</t>
    <phoneticPr fontId="3" type="noConversion"/>
  </si>
  <si>
    <t>복구충당부채환입</t>
    <phoneticPr fontId="3" type="noConversion"/>
  </si>
  <si>
    <t>매각예정비유동자산</t>
    <phoneticPr fontId="3" type="noConversion"/>
  </si>
  <si>
    <t>재고자산</t>
    <phoneticPr fontId="3" type="noConversion"/>
  </si>
  <si>
    <t>기타유동자산</t>
    <phoneticPr fontId="3" type="noConversion"/>
  </si>
  <si>
    <t>복구충당부채환입</t>
    <phoneticPr fontId="3" type="noConversion"/>
  </si>
  <si>
    <t>잡이익</t>
    <phoneticPr fontId="3" type="noConversion"/>
  </si>
  <si>
    <t>종속기업투자주식처분이익</t>
    <phoneticPr fontId="3" type="noConversion"/>
  </si>
  <si>
    <t>투자부동산처분이익</t>
    <phoneticPr fontId="3" type="noConversion"/>
  </si>
  <si>
    <t>기타충당부채</t>
    <phoneticPr fontId="3" type="noConversion"/>
  </si>
  <si>
    <t>투자부동산처분이익</t>
    <phoneticPr fontId="3" type="noConversion"/>
  </si>
  <si>
    <t>아이온2</t>
    <phoneticPr fontId="3" type="noConversion"/>
  </si>
  <si>
    <t>장기금융상품</t>
    <phoneticPr fontId="3" type="noConversion"/>
  </si>
  <si>
    <t xml:space="preserve"> NC Corp. &amp; Subsidiaries</t>
    <phoneticPr fontId="3" type="noConversion"/>
  </si>
  <si>
    <t>연결회사 ('26)</t>
    <phoneticPr fontId="3" type="noConversion"/>
  </si>
  <si>
    <t>NC Corp. &amp; Subsidiaries</t>
    <phoneticPr fontId="3" type="noConversion"/>
  </si>
  <si>
    <t>(2026년 1월 1일 ~ 2026년 3월 31일)</t>
    <phoneticPr fontId="3" type="noConversion"/>
  </si>
  <si>
    <t>㈜엔씨</t>
    <phoneticPr fontId="3" type="noConversion"/>
  </si>
  <si>
    <t>모바일 게임 *</t>
    <phoneticPr fontId="3" type="noConversion"/>
  </si>
  <si>
    <t>PC 게임 *</t>
    <phoneticPr fontId="3" type="noConversion"/>
  </si>
  <si>
    <t xml:space="preserve">   기존 사업 부문</t>
    <phoneticPr fontId="3" type="noConversion"/>
  </si>
  <si>
    <t>손익계산서</t>
    <phoneticPr fontId="3" type="noConversion"/>
  </si>
  <si>
    <t>무형자산상각비</t>
    <phoneticPr fontId="3" type="noConversion"/>
  </si>
  <si>
    <t xml:space="preserve">   모바일 캐주얼 부문</t>
    <phoneticPr fontId="3" type="noConversion"/>
  </si>
  <si>
    <t>모바일 캐주얼</t>
    <phoneticPr fontId="3" type="noConversion"/>
  </si>
  <si>
    <t>* 기타 PC/모바일 게임 매출 제외. IP별 매출에 로열티 매출 통합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</si>
</sst>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76" formatCode="#,##0,"/>
    <numFmt numFmtId="177" formatCode="#,##0_);[Red]\(#,##0\)"/>
    <numFmt numFmtId="178" formatCode="#,##0_ "/>
    <numFmt numFmtId="179" formatCode="#,##0,,;[Red]\(#,##0,,\)"/>
    <numFmt numFmtId="180" formatCode="0_);[Red]\(0\)"/>
    <numFmt numFmtId="181" formatCode="yyyy&quot;년&quot;\ m&quot;월&quot;\ d&quot;일&quot;;@"/>
    <numFmt numFmtId="182" formatCode="#,##0.000000_ "/>
    <numFmt numFmtId="183" formatCode="#,##0.00_ "/>
    <numFmt numFmtId="184" formatCode="0.0%"/>
  </numFmts>
  <fonts count="64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8"/>
      <name val="돋움"/>
      <family val="3"/>
      <charset val="129"/>
    </font>
    <font>
      <sz val="8"/>
      <name val="바탕체"/>
      <family val="1"/>
      <charset val="129"/>
    </font>
    <font>
      <u/>
      <sz val="11"/>
      <color indexed="12"/>
      <name val="돋움"/>
      <family val="3"/>
      <charset val="129"/>
    </font>
    <font>
      <sz val="10"/>
      <name val="Calibri"/>
      <family val="2"/>
    </font>
    <font>
      <b/>
      <sz val="10"/>
      <color indexed="9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돋움"/>
      <family val="3"/>
      <charset val="129"/>
    </font>
    <font>
      <sz val="10"/>
      <name val="Arial"/>
      <family val="2"/>
    </font>
    <font>
      <b/>
      <sz val="10"/>
      <name val="Arial"/>
      <family val="2"/>
    </font>
    <font>
      <b/>
      <sz val="10"/>
      <name val="돋움"/>
      <family val="3"/>
      <charset val="129"/>
    </font>
    <font>
      <sz val="9"/>
      <name val="맑은 고딕"/>
      <family val="3"/>
      <charset val="129"/>
    </font>
    <font>
      <b/>
      <sz val="10"/>
      <name val="Calibri"/>
      <family val="2"/>
    </font>
    <font>
      <u/>
      <sz val="10"/>
      <name val="Calibri"/>
      <family val="2"/>
    </font>
    <font>
      <sz val="8"/>
      <name val="맑은 고딕"/>
      <family val="3"/>
      <charset val="129"/>
    </font>
    <font>
      <sz val="10"/>
      <name val="ＭＳ Ｐゴシック"/>
      <family val="2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2" tint="-0.89999084444715716"/>
      <name val="돋움"/>
      <family val="3"/>
      <charset val="129"/>
    </font>
    <font>
      <sz val="11"/>
      <color theme="2" tint="-0.89999084444715716"/>
      <name val="Calibri"/>
      <family val="2"/>
    </font>
    <font>
      <b/>
      <sz val="10"/>
      <color theme="0"/>
      <name val="Arial"/>
      <family val="2"/>
    </font>
    <font>
      <b/>
      <sz val="10"/>
      <color theme="0"/>
      <name val="맑은 고딕"/>
      <family val="3"/>
      <charset val="129"/>
      <scheme val="minor"/>
    </font>
    <font>
      <b/>
      <sz val="10"/>
      <color theme="0"/>
      <name val="Calibri"/>
      <family val="2"/>
    </font>
    <font>
      <b/>
      <i/>
      <sz val="10"/>
      <color theme="0"/>
      <name val="Calibri"/>
      <family val="2"/>
    </font>
    <font>
      <sz val="10"/>
      <color theme="0"/>
      <name val="맑은 고딕"/>
      <family val="3"/>
      <charset val="129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Calibri"/>
      <family val="2"/>
    </font>
    <font>
      <sz val="10"/>
      <color theme="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i/>
      <sz val="10"/>
      <color theme="1"/>
      <name val="맑은 고딕"/>
      <family val="3"/>
      <charset val="129"/>
      <scheme val="minor"/>
    </font>
    <font>
      <b/>
      <i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0"/>
      <color theme="1"/>
      <name val="Arial"/>
      <family val="2"/>
    </font>
    <font>
      <b/>
      <i/>
      <sz val="10"/>
      <color theme="1"/>
      <name val="Calibri"/>
      <family val="2"/>
    </font>
    <font>
      <b/>
      <i/>
      <u/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u/>
      <sz val="12"/>
      <color theme="1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8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u/>
      <sz val="10"/>
      <color theme="1"/>
      <name val="Calibri"/>
      <family val="2"/>
    </font>
    <font>
      <sz val="10"/>
      <color theme="0"/>
      <name val="Arial"/>
      <family val="2"/>
    </font>
    <font>
      <sz val="11"/>
      <color theme="0"/>
      <name val="돋움"/>
      <family val="3"/>
      <charset val="129"/>
    </font>
    <font>
      <sz val="10"/>
      <color theme="0"/>
      <name val="돋움"/>
      <family val="3"/>
      <charset val="129"/>
    </font>
    <font>
      <sz val="10"/>
      <color theme="0"/>
      <name val="Calibri"/>
      <family val="2"/>
    </font>
    <font>
      <b/>
      <sz val="11"/>
      <color theme="0"/>
      <name val="Calibri"/>
      <family val="2"/>
    </font>
    <font>
      <sz val="8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u/>
      <sz val="10"/>
      <color theme="1"/>
      <name val="Arial"/>
      <family val="2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i/>
      <sz val="10"/>
      <color theme="1"/>
      <name val="Calibri"/>
      <family val="2"/>
    </font>
    <font>
      <i/>
      <sz val="9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C97"/>
        <bgColor indexed="64"/>
      </patternFill>
    </fill>
    <fill>
      <patternFill patternType="solid">
        <fgColor rgb="FF64BCEA"/>
        <bgColor indexed="64"/>
      </patternFill>
    </fill>
    <fill>
      <patternFill patternType="solid">
        <fgColor rgb="FF96D2F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0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8" fontId="6" fillId="0" borderId="0">
      <alignment horizontal="right"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6" fillId="0" borderId="0">
      <alignment horizontal="right" vertical="center"/>
    </xf>
    <xf numFmtId="41" fontId="6" fillId="0" borderId="0">
      <alignment horizontal="right"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5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/>
  </cellStyleXfs>
  <cellXfs count="260">
    <xf numFmtId="0" fontId="0" fillId="0" borderId="0" xfId="0"/>
    <xf numFmtId="0" fontId="20" fillId="0" borderId="0" xfId="0" applyFont="1"/>
    <xf numFmtId="0" fontId="20" fillId="2" borderId="0" xfId="0" applyFont="1" applyFill="1"/>
    <xf numFmtId="0" fontId="21" fillId="2" borderId="0" xfId="0" applyFont="1" applyFill="1"/>
    <xf numFmtId="0" fontId="21" fillId="0" borderId="0" xfId="0" applyFont="1"/>
    <xf numFmtId="0" fontId="21" fillId="2" borderId="0" xfId="1" applyFont="1" applyFill="1" applyAlignment="1">
      <alignment horizontal="center"/>
    </xf>
    <xf numFmtId="0" fontId="21" fillId="0" borderId="0" xfId="1" applyFont="1"/>
    <xf numFmtId="41" fontId="22" fillId="3" borderId="0" xfId="6" applyFont="1" applyFill="1" applyBorder="1" applyAlignment="1">
      <alignment horizontal="center" vertical="center"/>
    </xf>
    <xf numFmtId="179" fontId="23" fillId="3" borderId="0" xfId="6" applyNumberFormat="1" applyFont="1" applyFill="1" applyBorder="1" applyAlignment="1">
      <alignment horizontal="center" vertical="center"/>
    </xf>
    <xf numFmtId="41" fontId="23" fillId="3" borderId="0" xfId="6" applyFont="1" applyFill="1" applyBorder="1" applyAlignment="1">
      <alignment horizontal="center" vertical="center"/>
    </xf>
    <xf numFmtId="41" fontId="24" fillId="3" borderId="0" xfId="6" applyFont="1" applyFill="1" applyBorder="1" applyAlignment="1">
      <alignment horizontal="right" vertical="center"/>
    </xf>
    <xf numFmtId="178" fontId="23" fillId="3" borderId="0" xfId="1" applyNumberFormat="1" applyFont="1" applyFill="1" applyBorder="1" applyAlignment="1">
      <alignment horizontal="center"/>
    </xf>
    <xf numFmtId="177" fontId="24" fillId="3" borderId="0" xfId="1" applyNumberFormat="1" applyFont="1" applyFill="1" applyBorder="1" applyAlignment="1">
      <alignment horizontal="center" vertical="center"/>
    </xf>
    <xf numFmtId="177" fontId="23" fillId="3" borderId="0" xfId="16" applyNumberFormat="1" applyFont="1" applyFill="1" applyAlignment="1">
      <alignment horizontal="center" vertical="center"/>
    </xf>
    <xf numFmtId="177" fontId="22" fillId="3" borderId="0" xfId="16" applyNumberFormat="1" applyFont="1" applyFill="1" applyAlignment="1">
      <alignment horizontal="center" vertical="center"/>
    </xf>
    <xf numFmtId="41" fontId="25" fillId="3" borderId="0" xfId="6" applyFont="1" applyFill="1" applyBorder="1" applyAlignment="1">
      <alignment horizontal="right" vertical="center"/>
    </xf>
    <xf numFmtId="0" fontId="26" fillId="3" borderId="0" xfId="1" applyFont="1" applyFill="1" applyBorder="1" applyAlignment="1">
      <alignment horizontal="right"/>
    </xf>
    <xf numFmtId="49" fontId="26" fillId="3" borderId="0" xfId="1" applyNumberFormat="1" applyFont="1" applyFill="1" applyBorder="1" applyAlignment="1">
      <alignment horizontal="right"/>
    </xf>
    <xf numFmtId="0" fontId="27" fillId="0" borderId="0" xfId="1" applyFont="1"/>
    <xf numFmtId="178" fontId="27" fillId="0" borderId="0" xfId="1" applyNumberFormat="1" applyFont="1"/>
    <xf numFmtId="179" fontId="27" fillId="0" borderId="0" xfId="1" applyNumberFormat="1" applyFont="1"/>
    <xf numFmtId="0" fontId="27" fillId="0" borderId="0" xfId="1" applyFont="1" applyBorder="1"/>
    <xf numFmtId="0" fontId="28" fillId="0" borderId="0" xfId="1" applyFont="1"/>
    <xf numFmtId="178" fontId="29" fillId="0" borderId="0" xfId="1" applyNumberFormat="1" applyFont="1"/>
    <xf numFmtId="179" fontId="29" fillId="0" borderId="0" xfId="1" applyNumberFormat="1" applyFont="1"/>
    <xf numFmtId="179" fontId="29" fillId="0" borderId="0" xfId="1" applyNumberFormat="1" applyFont="1" applyBorder="1"/>
    <xf numFmtId="178" fontId="19" fillId="0" borderId="0" xfId="1" applyNumberFormat="1" applyFont="1" applyAlignment="1">
      <alignment horizontal="left"/>
    </xf>
    <xf numFmtId="179" fontId="29" fillId="0" borderId="0" xfId="1" applyNumberFormat="1" applyFont="1" applyFill="1" applyBorder="1" applyAlignment="1">
      <alignment horizontal="center"/>
    </xf>
    <xf numFmtId="177" fontId="27" fillId="0" borderId="0" xfId="1" applyNumberFormat="1" applyFont="1"/>
    <xf numFmtId="178" fontId="30" fillId="0" borderId="0" xfId="3" applyFont="1">
      <alignment horizontal="right" vertical="center"/>
    </xf>
    <xf numFmtId="177" fontId="27" fillId="0" borderId="0" xfId="1" applyNumberFormat="1" applyFont="1" applyAlignment="1">
      <alignment horizontal="right"/>
    </xf>
    <xf numFmtId="49" fontId="27" fillId="0" borderId="0" xfId="1" applyNumberFormat="1" applyFont="1" applyAlignment="1">
      <alignment horizontal="right"/>
    </xf>
    <xf numFmtId="177" fontId="31" fillId="0" borderId="0" xfId="1" applyNumberFormat="1" applyFont="1"/>
    <xf numFmtId="177" fontId="27" fillId="0" borderId="0" xfId="1" applyNumberFormat="1" applyFont="1" applyFill="1"/>
    <xf numFmtId="177" fontId="27" fillId="0" borderId="0" xfId="1" applyNumberFormat="1" applyFont="1" applyAlignment="1">
      <alignment vertical="center"/>
    </xf>
    <xf numFmtId="177" fontId="29" fillId="0" borderId="0" xfId="1" applyNumberFormat="1" applyFont="1" applyAlignment="1">
      <alignment vertical="center"/>
    </xf>
    <xf numFmtId="177" fontId="29" fillId="0" borderId="0" xfId="1" applyNumberFormat="1" applyFont="1" applyAlignment="1">
      <alignment horizontal="right" vertical="center"/>
    </xf>
    <xf numFmtId="49" fontId="29" fillId="0" borderId="0" xfId="1" applyNumberFormat="1" applyFont="1" applyAlignment="1">
      <alignment horizontal="right" vertical="center"/>
    </xf>
    <xf numFmtId="177" fontId="29" fillId="0" borderId="0" xfId="6" applyNumberFormat="1" applyFont="1" applyAlignment="1">
      <alignment vertical="center"/>
    </xf>
    <xf numFmtId="177" fontId="29" fillId="0" borderId="0" xfId="6" applyNumberFormat="1" applyFont="1" applyAlignment="1">
      <alignment horizontal="right" vertical="center"/>
    </xf>
    <xf numFmtId="177" fontId="32" fillId="4" borderId="0" xfId="1" applyNumberFormat="1" applyFont="1" applyFill="1" applyBorder="1" applyAlignment="1">
      <alignment horizontal="right" vertical="center"/>
    </xf>
    <xf numFmtId="177" fontId="32" fillId="4" borderId="0" xfId="1" applyNumberFormat="1" applyFont="1" applyFill="1" applyBorder="1" applyAlignment="1">
      <alignment vertical="center"/>
    </xf>
    <xf numFmtId="177" fontId="33" fillId="4" borderId="0" xfId="1" applyNumberFormat="1" applyFont="1" applyFill="1" applyBorder="1" applyAlignment="1">
      <alignment vertical="center"/>
    </xf>
    <xf numFmtId="177" fontId="34" fillId="0" borderId="0" xfId="1" applyNumberFormat="1" applyFont="1" applyBorder="1" applyAlignment="1">
      <alignment vertical="center"/>
    </xf>
    <xf numFmtId="177" fontId="32" fillId="5" borderId="0" xfId="1" applyNumberFormat="1" applyFont="1" applyFill="1" applyBorder="1" applyAlignment="1">
      <alignment horizontal="right" vertical="center"/>
    </xf>
    <xf numFmtId="177" fontId="32" fillId="5" borderId="0" xfId="1" applyNumberFormat="1" applyFont="1" applyFill="1" applyBorder="1" applyAlignment="1">
      <alignment vertical="center"/>
    </xf>
    <xf numFmtId="177" fontId="35" fillId="5" borderId="0" xfId="6" applyNumberFormat="1" applyFont="1" applyFill="1" applyBorder="1" applyAlignment="1">
      <alignment horizontal="right" vertical="center"/>
    </xf>
    <xf numFmtId="177" fontId="29" fillId="0" borderId="0" xfId="1" applyNumberFormat="1" applyFont="1" applyBorder="1" applyAlignment="1">
      <alignment horizontal="right" vertical="center"/>
    </xf>
    <xf numFmtId="49" fontId="29" fillId="0" borderId="0" xfId="1" applyNumberFormat="1" applyFont="1" applyBorder="1" applyAlignment="1">
      <alignment horizontal="right" vertical="center"/>
    </xf>
    <xf numFmtId="177" fontId="29" fillId="0" borderId="0" xfId="6" applyNumberFormat="1" applyFont="1" applyBorder="1" applyAlignment="1">
      <alignment vertical="center"/>
    </xf>
    <xf numFmtId="177" fontId="30" fillId="0" borderId="0" xfId="6" applyNumberFormat="1" applyFont="1" applyFill="1" applyBorder="1" applyAlignment="1">
      <alignment horizontal="right" vertical="center"/>
    </xf>
    <xf numFmtId="177" fontId="34" fillId="0" borderId="0" xfId="1" applyNumberFormat="1" applyFont="1" applyAlignment="1">
      <alignment vertical="center"/>
    </xf>
    <xf numFmtId="177" fontId="33" fillId="5" borderId="0" xfId="1" applyNumberFormat="1" applyFont="1" applyFill="1" applyBorder="1" applyAlignment="1">
      <alignment vertical="center"/>
    </xf>
    <xf numFmtId="177" fontId="36" fillId="0" borderId="0" xfId="1" applyNumberFormat="1" applyFont="1" applyAlignment="1">
      <alignment vertical="center"/>
    </xf>
    <xf numFmtId="177" fontId="32" fillId="0" borderId="0" xfId="1" applyNumberFormat="1" applyFont="1" applyFill="1" applyBorder="1" applyAlignment="1">
      <alignment horizontal="right" vertical="center"/>
    </xf>
    <xf numFmtId="49" fontId="29" fillId="0" borderId="0" xfId="1" applyNumberFormat="1" applyFont="1" applyFill="1" applyBorder="1" applyAlignment="1">
      <alignment horizontal="right" vertical="center"/>
    </xf>
    <xf numFmtId="177" fontId="29" fillId="0" borderId="0" xfId="1" applyNumberFormat="1" applyFont="1" applyFill="1" applyBorder="1" applyAlignment="1">
      <alignment vertical="center"/>
    </xf>
    <xf numFmtId="177" fontId="27" fillId="0" borderId="0" xfId="1" applyNumberFormat="1" applyFont="1" applyFill="1" applyAlignment="1">
      <alignment vertical="center"/>
    </xf>
    <xf numFmtId="177" fontId="37" fillId="4" borderId="0" xfId="6" applyNumberFormat="1" applyFont="1" applyFill="1" applyBorder="1" applyAlignment="1">
      <alignment horizontal="right" vertical="center"/>
    </xf>
    <xf numFmtId="176" fontId="38" fillId="4" borderId="0" xfId="18" applyNumberFormat="1" applyFont="1" applyFill="1" applyBorder="1" applyAlignment="1" applyProtection="1">
      <alignment vertical="center"/>
    </xf>
    <xf numFmtId="177" fontId="29" fillId="0" borderId="0" xfId="1" applyNumberFormat="1" applyFont="1" applyFill="1" applyBorder="1" applyAlignment="1">
      <alignment horizontal="right" vertical="center"/>
    </xf>
    <xf numFmtId="176" fontId="27" fillId="0" borderId="0" xfId="1" applyNumberFormat="1" applyFont="1" applyBorder="1" applyAlignment="1">
      <alignment horizontal="right"/>
    </xf>
    <xf numFmtId="49" fontId="27" fillId="0" borderId="0" xfId="1" applyNumberFormat="1" applyFont="1" applyBorder="1" applyAlignment="1">
      <alignment horizontal="right"/>
    </xf>
    <xf numFmtId="176" fontId="31" fillId="0" borderId="0" xfId="1" applyNumberFormat="1" applyFont="1"/>
    <xf numFmtId="176" fontId="27" fillId="0" borderId="0" xfId="1" applyNumberFormat="1" applyFont="1" applyAlignment="1">
      <alignment vertical="center"/>
    </xf>
    <xf numFmtId="176" fontId="27" fillId="0" borderId="0" xfId="1" applyNumberFormat="1" applyFont="1" applyAlignment="1">
      <alignment horizontal="right"/>
    </xf>
    <xf numFmtId="176" fontId="27" fillId="0" borderId="0" xfId="1" applyNumberFormat="1" applyFont="1" applyFill="1" applyAlignment="1">
      <alignment vertical="center"/>
    </xf>
    <xf numFmtId="0" fontId="39" fillId="0" borderId="0" xfId="0" applyFont="1"/>
    <xf numFmtId="180" fontId="39" fillId="0" borderId="0" xfId="0" applyNumberFormat="1" applyFont="1"/>
    <xf numFmtId="41" fontId="31" fillId="0" borderId="0" xfId="6" applyFont="1"/>
    <xf numFmtId="0" fontId="40" fillId="0" borderId="0" xfId="1" applyFont="1" applyFill="1" applyAlignment="1">
      <alignment horizontal="center"/>
    </xf>
    <xf numFmtId="41" fontId="36" fillId="0" borderId="0" xfId="6" applyFont="1" applyAlignment="1">
      <alignment horizontal="center" vertical="center"/>
    </xf>
    <xf numFmtId="178" fontId="36" fillId="0" borderId="0" xfId="1" applyNumberFormat="1" applyFont="1" applyAlignment="1">
      <alignment horizontal="center"/>
    </xf>
    <xf numFmtId="41" fontId="29" fillId="0" borderId="0" xfId="6" applyFont="1" applyAlignment="1">
      <alignment vertical="center"/>
    </xf>
    <xf numFmtId="179" fontId="29" fillId="0" borderId="0" xfId="6" applyNumberFormat="1" applyFont="1" applyAlignment="1">
      <alignment vertical="center"/>
    </xf>
    <xf numFmtId="179" fontId="18" fillId="0" borderId="0" xfId="17" applyNumberFormat="1" applyFont="1" applyAlignment="1">
      <alignment vertical="center"/>
    </xf>
    <xf numFmtId="179" fontId="41" fillId="0" borderId="0" xfId="6" applyNumberFormat="1" applyFont="1" applyAlignment="1">
      <alignment horizontal="right" vertical="center"/>
    </xf>
    <xf numFmtId="179" fontId="27" fillId="0" borderId="0" xfId="6" applyNumberFormat="1" applyFont="1" applyAlignment="1">
      <alignment horizontal="right" vertical="center"/>
    </xf>
    <xf numFmtId="0" fontId="39" fillId="0" borderId="0" xfId="0" applyFont="1" applyFill="1"/>
    <xf numFmtId="41" fontId="30" fillId="0" borderId="0" xfId="6" applyFont="1" applyFill="1" applyBorder="1" applyAlignment="1">
      <alignment vertical="center"/>
    </xf>
    <xf numFmtId="41" fontId="39" fillId="0" borderId="0" xfId="6" applyFont="1" applyFill="1"/>
    <xf numFmtId="41" fontId="31" fillId="0" borderId="0" xfId="6" applyFont="1" applyFill="1"/>
    <xf numFmtId="43" fontId="39" fillId="0" borderId="0" xfId="0" applyNumberFormat="1" applyFont="1" applyFill="1"/>
    <xf numFmtId="41" fontId="39" fillId="0" borderId="0" xfId="0" applyNumberFormat="1" applyFont="1" applyFill="1"/>
    <xf numFmtId="41" fontId="42" fillId="0" borderId="0" xfId="6" applyFont="1"/>
    <xf numFmtId="41" fontId="27" fillId="0" borderId="0" xfId="1" applyNumberFormat="1" applyFont="1"/>
    <xf numFmtId="41" fontId="27" fillId="0" borderId="0" xfId="1" applyNumberFormat="1" applyFont="1" applyFill="1"/>
    <xf numFmtId="177" fontId="29" fillId="0" borderId="0" xfId="1" applyNumberFormat="1" applyFont="1"/>
    <xf numFmtId="49" fontId="29" fillId="0" borderId="0" xfId="16" applyNumberFormat="1" applyFont="1" applyAlignment="1">
      <alignment horizontal="right" vertical="center"/>
    </xf>
    <xf numFmtId="176" fontId="29" fillId="0" borderId="0" xfId="16" applyNumberFormat="1" applyFont="1" applyAlignment="1">
      <alignment vertical="center"/>
    </xf>
    <xf numFmtId="41" fontId="29" fillId="0" borderId="0" xfId="6" applyFont="1" applyAlignment="1">
      <alignment horizontal="right" vertical="center"/>
    </xf>
    <xf numFmtId="49" fontId="29" fillId="0" borderId="0" xfId="16" applyNumberFormat="1" applyFont="1" applyAlignment="1">
      <alignment horizontal="left" vertical="center"/>
    </xf>
    <xf numFmtId="177" fontId="27" fillId="0" borderId="0" xfId="6" applyNumberFormat="1" applyFont="1" applyBorder="1" applyAlignment="1">
      <alignment horizontal="right" vertical="center"/>
    </xf>
    <xf numFmtId="49" fontId="29" fillId="0" borderId="0" xfId="16" applyNumberFormat="1" applyFont="1" applyAlignment="1">
      <alignment horizontal="center" vertical="center"/>
    </xf>
    <xf numFmtId="177" fontId="27" fillId="0" borderId="0" xfId="6" applyNumberFormat="1" applyFont="1" applyFill="1" applyBorder="1" applyAlignment="1">
      <alignment horizontal="right" vertical="center"/>
    </xf>
    <xf numFmtId="177" fontId="43" fillId="0" borderId="0" xfId="1" applyNumberFormat="1" applyFont="1" applyFill="1" applyBorder="1" applyAlignment="1">
      <alignment vertical="center"/>
    </xf>
    <xf numFmtId="176" fontId="29" fillId="0" borderId="0" xfId="16" applyNumberFormat="1" applyFont="1" applyAlignment="1">
      <alignment horizontal="left" vertical="center"/>
    </xf>
    <xf numFmtId="176" fontId="29" fillId="0" borderId="0" xfId="16" applyNumberFormat="1" applyFont="1" applyAlignment="1">
      <alignment horizontal="center" vertical="center"/>
    </xf>
    <xf numFmtId="177" fontId="27" fillId="0" borderId="0" xfId="16" applyNumberFormat="1" applyFont="1" applyAlignment="1">
      <alignment horizontal="center" vertical="center"/>
    </xf>
    <xf numFmtId="41" fontId="30" fillId="0" borderId="0" xfId="6" applyFont="1" applyBorder="1" applyAlignment="1">
      <alignment horizontal="center" vertical="center"/>
    </xf>
    <xf numFmtId="177" fontId="27" fillId="0" borderId="0" xfId="16" applyNumberFormat="1" applyFont="1" applyAlignment="1">
      <alignment vertical="center"/>
    </xf>
    <xf numFmtId="177" fontId="36" fillId="5" borderId="0" xfId="16" applyNumberFormat="1" applyFont="1" applyFill="1" applyAlignment="1">
      <alignment horizontal="center" vertical="center"/>
    </xf>
    <xf numFmtId="41" fontId="30" fillId="0" borderId="0" xfId="6" applyFont="1" applyFill="1" applyBorder="1" applyAlignment="1">
      <alignment horizontal="right" vertical="center"/>
    </xf>
    <xf numFmtId="41" fontId="44" fillId="0" borderId="0" xfId="6" applyFont="1" applyFill="1" applyBorder="1" applyAlignment="1" applyProtection="1">
      <alignment horizontal="right" vertical="center"/>
    </xf>
    <xf numFmtId="41" fontId="27" fillId="0" borderId="0" xfId="6" applyFont="1"/>
    <xf numFmtId="177" fontId="26" fillId="0" borderId="0" xfId="1" applyNumberFormat="1" applyFont="1"/>
    <xf numFmtId="41" fontId="45" fillId="0" borderId="0" xfId="1" applyNumberFormat="1" applyFont="1"/>
    <xf numFmtId="177" fontId="45" fillId="0" borderId="0" xfId="1" applyNumberFormat="1" applyFont="1"/>
    <xf numFmtId="177" fontId="45" fillId="0" borderId="0" xfId="1" applyNumberFormat="1" applyFont="1" applyAlignment="1">
      <alignment vertical="center"/>
    </xf>
    <xf numFmtId="0" fontId="45" fillId="0" borderId="0" xfId="1" applyFont="1"/>
    <xf numFmtId="0" fontId="46" fillId="0" borderId="0" xfId="0" applyFont="1" applyFill="1"/>
    <xf numFmtId="180" fontId="46" fillId="0" borderId="0" xfId="0" applyNumberFormat="1" applyFont="1"/>
    <xf numFmtId="41" fontId="47" fillId="0" borderId="0" xfId="6" applyFont="1"/>
    <xf numFmtId="0" fontId="46" fillId="0" borderId="0" xfId="0" applyFont="1"/>
    <xf numFmtId="41" fontId="46" fillId="0" borderId="0" xfId="0" applyNumberFormat="1" applyFont="1" applyFill="1"/>
    <xf numFmtId="41" fontId="30" fillId="0" borderId="0" xfId="6" applyFont="1"/>
    <xf numFmtId="41" fontId="27" fillId="0" borderId="0" xfId="1" applyNumberFormat="1" applyFont="1" applyFill="1" applyBorder="1"/>
    <xf numFmtId="41" fontId="27" fillId="0" borderId="0" xfId="1" applyNumberFormat="1" applyFont="1" applyBorder="1"/>
    <xf numFmtId="177" fontId="48" fillId="0" borderId="0" xfId="1" applyNumberFormat="1" applyFont="1" applyAlignment="1">
      <alignment vertical="center"/>
    </xf>
    <xf numFmtId="177" fontId="37" fillId="0" borderId="0" xfId="1" applyNumberFormat="1" applyFont="1" applyBorder="1" applyAlignment="1">
      <alignment vertical="center"/>
    </xf>
    <xf numFmtId="177" fontId="30" fillId="0" borderId="0" xfId="1" applyNumberFormat="1" applyFont="1" applyAlignment="1">
      <alignment vertical="center"/>
    </xf>
    <xf numFmtId="177" fontId="37" fillId="0" borderId="0" xfId="1" applyNumberFormat="1" applyFont="1" applyAlignment="1">
      <alignment vertical="center"/>
    </xf>
    <xf numFmtId="177" fontId="35" fillId="0" borderId="0" xfId="1" applyNumberFormat="1" applyFont="1" applyAlignment="1">
      <alignment vertical="center"/>
    </xf>
    <xf numFmtId="177" fontId="30" fillId="0" borderId="0" xfId="1" applyNumberFormat="1" applyFont="1" applyFill="1" applyAlignment="1">
      <alignment vertical="center"/>
    </xf>
    <xf numFmtId="176" fontId="30" fillId="0" borderId="0" xfId="1" applyNumberFormat="1" applyFont="1" applyAlignment="1">
      <alignment vertical="center"/>
    </xf>
    <xf numFmtId="176" fontId="30" fillId="0" borderId="0" xfId="1" applyNumberFormat="1" applyFont="1" applyFill="1" applyAlignment="1">
      <alignment vertical="center"/>
    </xf>
    <xf numFmtId="177" fontId="27" fillId="0" borderId="0" xfId="6" applyNumberFormat="1" applyFont="1" applyFill="1" applyBorder="1" applyAlignment="1">
      <alignment vertical="center"/>
    </xf>
    <xf numFmtId="177" fontId="29" fillId="0" borderId="0" xfId="1" applyNumberFormat="1" applyFont="1" applyFill="1" applyAlignment="1">
      <alignment vertical="center"/>
    </xf>
    <xf numFmtId="41" fontId="30" fillId="0" borderId="0" xfId="6" applyFont="1" applyFill="1" applyBorder="1" applyAlignment="1">
      <alignment horizontal="center" vertical="center"/>
    </xf>
    <xf numFmtId="177" fontId="30" fillId="0" borderId="0" xfId="1" applyNumberFormat="1" applyFont="1" applyFill="1" applyBorder="1" applyAlignment="1">
      <alignment horizontal="right" vertical="center"/>
    </xf>
    <xf numFmtId="177" fontId="37" fillId="4" borderId="0" xfId="1" applyNumberFormat="1" applyFont="1" applyFill="1" applyBorder="1" applyAlignment="1">
      <alignment horizontal="right" vertical="center"/>
    </xf>
    <xf numFmtId="9" fontId="37" fillId="5" borderId="0" xfId="4" applyFont="1" applyFill="1" applyBorder="1" applyAlignment="1">
      <alignment horizontal="right" vertical="center"/>
    </xf>
    <xf numFmtId="177" fontId="35" fillId="5" borderId="0" xfId="1" applyNumberFormat="1" applyFont="1" applyFill="1" applyBorder="1" applyAlignment="1">
      <alignment horizontal="right" vertical="center"/>
    </xf>
    <xf numFmtId="177" fontId="30" fillId="0" borderId="0" xfId="1" applyNumberFormat="1" applyFont="1" applyFill="1" applyAlignment="1">
      <alignment horizontal="right" vertical="center"/>
    </xf>
    <xf numFmtId="177" fontId="37" fillId="4" borderId="0" xfId="18" applyNumberFormat="1" applyFont="1" applyFill="1" applyBorder="1" applyAlignment="1" applyProtection="1">
      <alignment horizontal="right" vertical="center"/>
    </xf>
    <xf numFmtId="3" fontId="6" fillId="0" borderId="0" xfId="6" applyNumberFormat="1" applyFont="1" applyFill="1" applyBorder="1" applyAlignment="1">
      <alignment vertical="center"/>
    </xf>
    <xf numFmtId="3" fontId="6" fillId="0" borderId="0" xfId="6" applyNumberFormat="1" applyFont="1" applyFill="1" applyBorder="1" applyAlignment="1">
      <alignment horizontal="right" vertical="center"/>
    </xf>
    <xf numFmtId="41" fontId="49" fillId="3" borderId="0" xfId="1" applyNumberFormat="1" applyFont="1" applyFill="1" applyBorder="1" applyAlignment="1">
      <alignment horizontal="center" vertical="center"/>
    </xf>
    <xf numFmtId="179" fontId="24" fillId="3" borderId="0" xfId="1" applyNumberFormat="1" applyFont="1" applyFill="1" applyBorder="1" applyAlignment="1">
      <alignment horizontal="center" vertical="center"/>
    </xf>
    <xf numFmtId="177" fontId="24" fillId="3" borderId="0" xfId="1" applyNumberFormat="1" applyFont="1" applyFill="1" applyBorder="1" applyAlignment="1">
      <alignment vertical="center"/>
    </xf>
    <xf numFmtId="41" fontId="6" fillId="0" borderId="0" xfId="6" applyFont="1" applyFill="1" applyBorder="1" applyAlignment="1">
      <alignment horizontal="right" vertical="center"/>
    </xf>
    <xf numFmtId="41" fontId="30" fillId="0" borderId="0" xfId="7" applyFont="1" applyBorder="1" applyAlignment="1">
      <alignment horizontal="center"/>
    </xf>
    <xf numFmtId="178" fontId="50" fillId="0" borderId="0" xfId="3" applyFont="1" applyAlignment="1">
      <alignment horizontal="left" vertical="center"/>
    </xf>
    <xf numFmtId="182" fontId="30" fillId="0" borderId="0" xfId="3" applyNumberFormat="1" applyFont="1">
      <alignment horizontal="right" vertical="center"/>
    </xf>
    <xf numFmtId="176" fontId="9" fillId="0" borderId="0" xfId="16" applyNumberFormat="1" applyFont="1" applyAlignment="1">
      <alignment vertical="center"/>
    </xf>
    <xf numFmtId="177" fontId="10" fillId="0" borderId="0" xfId="1" applyNumberFormat="1" applyFont="1"/>
    <xf numFmtId="176" fontId="11" fillId="0" borderId="0" xfId="16" applyNumberFormat="1" applyFont="1" applyAlignment="1">
      <alignment vertical="center"/>
    </xf>
    <xf numFmtId="177" fontId="12" fillId="0" borderId="0" xfId="1" applyNumberFormat="1" applyFont="1" applyAlignment="1">
      <alignment vertical="center"/>
    </xf>
    <xf numFmtId="41" fontId="10" fillId="0" borderId="0" xfId="1" applyNumberFormat="1" applyFont="1"/>
    <xf numFmtId="41" fontId="51" fillId="0" borderId="0" xfId="6" applyFont="1" applyAlignment="1">
      <alignment vertical="center"/>
    </xf>
    <xf numFmtId="176" fontId="10" fillId="0" borderId="0" xfId="16" applyNumberFormat="1" applyFont="1" applyAlignment="1">
      <alignment vertical="center"/>
    </xf>
    <xf numFmtId="49" fontId="51" fillId="0" borderId="0" xfId="16" applyNumberFormat="1" applyFont="1" applyAlignment="1">
      <alignment horizontal="right" vertical="center"/>
    </xf>
    <xf numFmtId="49" fontId="51" fillId="0" borderId="0" xfId="16" applyNumberFormat="1" applyFont="1" applyAlignment="1">
      <alignment horizontal="left" vertical="center"/>
    </xf>
    <xf numFmtId="177" fontId="10" fillId="0" borderId="0" xfId="6" applyNumberFormat="1" applyFont="1" applyBorder="1" applyAlignment="1">
      <alignment horizontal="right" vertical="center"/>
    </xf>
    <xf numFmtId="176" fontId="51" fillId="0" borderId="0" xfId="16" applyNumberFormat="1" applyFont="1" applyAlignment="1">
      <alignment vertical="center"/>
    </xf>
    <xf numFmtId="177" fontId="10" fillId="0" borderId="0" xfId="6" applyNumberFormat="1" applyFont="1" applyFill="1" applyBorder="1" applyAlignment="1">
      <alignment horizontal="right" vertical="center"/>
    </xf>
    <xf numFmtId="177" fontId="6" fillId="0" borderId="0" xfId="6" applyNumberFormat="1" applyFont="1" applyBorder="1" applyAlignment="1">
      <alignment vertical="center"/>
    </xf>
    <xf numFmtId="41" fontId="10" fillId="0" borderId="0" xfId="1" applyNumberFormat="1" applyFont="1" applyFill="1"/>
    <xf numFmtId="177" fontId="10" fillId="0" borderId="0" xfId="1" applyNumberFormat="1" applyFont="1" applyFill="1"/>
    <xf numFmtId="49" fontId="51" fillId="0" borderId="0" xfId="16" applyNumberFormat="1" applyFont="1" applyAlignment="1">
      <alignment horizontal="center" vertical="center"/>
    </xf>
    <xf numFmtId="176" fontId="51" fillId="0" borderId="0" xfId="16" applyNumberFormat="1" applyFont="1" applyAlignment="1">
      <alignment horizontal="left" vertical="center" wrapText="1"/>
    </xf>
    <xf numFmtId="177" fontId="10" fillId="0" borderId="0" xfId="1" applyNumberFormat="1" applyFont="1" applyBorder="1"/>
    <xf numFmtId="41" fontId="10" fillId="0" borderId="0" xfId="1" applyNumberFormat="1" applyFont="1" applyBorder="1" applyAlignment="1">
      <alignment horizontal="center"/>
    </xf>
    <xf numFmtId="41" fontId="10" fillId="0" borderId="0" xfId="1" applyNumberFormat="1" applyFont="1" applyBorder="1"/>
    <xf numFmtId="178" fontId="51" fillId="0" borderId="0" xfId="1" applyNumberFormat="1" applyFont="1" applyBorder="1" applyAlignment="1">
      <alignment horizontal="left" wrapText="1"/>
    </xf>
    <xf numFmtId="177" fontId="13" fillId="0" borderId="0" xfId="1" applyNumberFormat="1" applyFont="1" applyFill="1" applyBorder="1" applyAlignment="1">
      <alignment vertical="center"/>
    </xf>
    <xf numFmtId="178" fontId="51" fillId="0" borderId="0" xfId="1" applyNumberFormat="1" applyFont="1" applyFill="1" applyBorder="1" applyAlignment="1">
      <alignment horizontal="left" wrapText="1"/>
    </xf>
    <xf numFmtId="41" fontId="6" fillId="0" borderId="0" xfId="6" applyFont="1" applyBorder="1" applyAlignment="1">
      <alignment horizontal="right" vertical="center"/>
    </xf>
    <xf numFmtId="177" fontId="10" fillId="0" borderId="0" xfId="6" applyNumberFormat="1" applyFont="1" applyBorder="1" applyAlignment="1">
      <alignment vertical="center"/>
    </xf>
    <xf numFmtId="176" fontId="51" fillId="0" borderId="0" xfId="16" applyNumberFormat="1" applyFont="1" applyAlignment="1">
      <alignment horizontal="left" vertical="center"/>
    </xf>
    <xf numFmtId="49" fontId="51" fillId="0" borderId="0" xfId="1" applyNumberFormat="1" applyFont="1" applyBorder="1" applyAlignment="1">
      <alignment horizontal="center"/>
    </xf>
    <xf numFmtId="41" fontId="45" fillId="0" borderId="0" xfId="1" applyNumberFormat="1" applyFont="1" applyBorder="1"/>
    <xf numFmtId="176" fontId="51" fillId="0" borderId="0" xfId="16" applyNumberFormat="1" applyFont="1" applyAlignment="1">
      <alignment horizontal="center" vertical="center"/>
    </xf>
    <xf numFmtId="177" fontId="10" fillId="0" borderId="0" xfId="16" applyNumberFormat="1" applyFont="1" applyAlignment="1">
      <alignment horizontal="center" vertical="center"/>
    </xf>
    <xf numFmtId="41" fontId="6" fillId="0" borderId="0" xfId="6" applyFont="1" applyBorder="1" applyAlignment="1">
      <alignment horizontal="center" vertical="center"/>
    </xf>
    <xf numFmtId="177" fontId="10" fillId="0" borderId="0" xfId="16" applyNumberFormat="1" applyFont="1" applyAlignment="1">
      <alignment vertical="center"/>
    </xf>
    <xf numFmtId="41" fontId="6" fillId="0" borderId="0" xfId="6" applyFont="1" applyBorder="1" applyAlignment="1">
      <alignment vertical="center"/>
    </xf>
    <xf numFmtId="177" fontId="11" fillId="5" borderId="0" xfId="16" applyNumberFormat="1" applyFont="1" applyFill="1" applyAlignment="1">
      <alignment horizontal="center" vertical="center"/>
    </xf>
    <xf numFmtId="41" fontId="14" fillId="5" borderId="0" xfId="6" applyFont="1" applyFill="1" applyBorder="1" applyAlignment="1">
      <alignment horizontal="right" vertical="center"/>
    </xf>
    <xf numFmtId="41" fontId="15" fillId="0" borderId="0" xfId="6" applyFont="1" applyFill="1" applyBorder="1" applyAlignment="1" applyProtection="1">
      <alignment horizontal="right" vertical="center"/>
    </xf>
    <xf numFmtId="177" fontId="51" fillId="0" borderId="0" xfId="1" applyNumberFormat="1" applyFont="1"/>
    <xf numFmtId="41" fontId="6" fillId="0" borderId="0" xfId="6" applyFont="1"/>
    <xf numFmtId="41" fontId="10" fillId="0" borderId="0" xfId="6" applyFont="1"/>
    <xf numFmtId="177" fontId="29" fillId="0" borderId="0" xfId="1" applyNumberFormat="1" applyFont="1" applyAlignment="1">
      <alignment horizontal="right"/>
    </xf>
    <xf numFmtId="49" fontId="29" fillId="0" borderId="0" xfId="1" applyNumberFormat="1" applyFont="1" applyAlignment="1">
      <alignment horizontal="right"/>
    </xf>
    <xf numFmtId="41" fontId="27" fillId="0" borderId="0" xfId="7" applyFont="1" applyAlignment="1">
      <alignment vertical="center"/>
    </xf>
    <xf numFmtId="41" fontId="27" fillId="0" borderId="0" xfId="1" applyNumberFormat="1" applyFont="1" applyAlignment="1">
      <alignment vertical="center"/>
    </xf>
    <xf numFmtId="41" fontId="41" fillId="0" borderId="0" xfId="7" applyFont="1" applyFill="1" applyBorder="1" applyAlignment="1">
      <alignment vertical="center"/>
    </xf>
    <xf numFmtId="177" fontId="41" fillId="0" borderId="0" xfId="1" applyNumberFormat="1" applyFont="1" applyFill="1" applyBorder="1" applyAlignment="1">
      <alignment vertical="center"/>
    </xf>
    <xf numFmtId="41" fontId="29" fillId="0" borderId="0" xfId="7" applyFont="1" applyFill="1" applyAlignment="1">
      <alignment vertical="center"/>
    </xf>
    <xf numFmtId="41" fontId="29" fillId="0" borderId="0" xfId="7" applyFont="1" applyAlignment="1">
      <alignment vertical="center"/>
    </xf>
    <xf numFmtId="0" fontId="26" fillId="3" borderId="0" xfId="1" applyFont="1" applyFill="1" applyBorder="1" applyAlignment="1">
      <alignment horizontal="right" vertical="center"/>
    </xf>
    <xf numFmtId="41" fontId="24" fillId="3" borderId="0" xfId="7" applyFont="1" applyFill="1" applyBorder="1" applyAlignment="1">
      <alignment horizontal="center" vertical="center"/>
    </xf>
    <xf numFmtId="41" fontId="24" fillId="3" borderId="0" xfId="1" applyNumberFormat="1" applyFont="1" applyFill="1" applyBorder="1" applyAlignment="1">
      <alignment horizontal="center" vertical="center"/>
    </xf>
    <xf numFmtId="177" fontId="26" fillId="0" borderId="0" xfId="1" applyNumberFormat="1" applyFont="1" applyFill="1" applyAlignment="1">
      <alignment vertical="center"/>
    </xf>
    <xf numFmtId="177" fontId="26" fillId="0" borderId="0" xfId="1" applyNumberFormat="1" applyFont="1" applyAlignment="1">
      <alignment vertical="center"/>
    </xf>
    <xf numFmtId="177" fontId="35" fillId="4" borderId="0" xfId="1" applyNumberFormat="1" applyFont="1" applyFill="1" applyBorder="1" applyAlignment="1">
      <alignment horizontal="right" vertical="center"/>
    </xf>
    <xf numFmtId="177" fontId="35" fillId="4" borderId="0" xfId="7" applyNumberFormat="1" applyFont="1" applyFill="1" applyBorder="1" applyAlignment="1">
      <alignment horizontal="right" vertical="center"/>
    </xf>
    <xf numFmtId="177" fontId="34" fillId="0" borderId="0" xfId="1" applyNumberFormat="1" applyFont="1" applyFill="1" applyBorder="1" applyAlignment="1">
      <alignment vertical="center"/>
    </xf>
    <xf numFmtId="177" fontId="35" fillId="5" borderId="0" xfId="7" applyNumberFormat="1" applyFont="1" applyFill="1" applyBorder="1" applyAlignment="1">
      <alignment horizontal="right" vertical="center"/>
    </xf>
    <xf numFmtId="177" fontId="34" fillId="0" borderId="0" xfId="1" applyNumberFormat="1" applyFont="1" applyFill="1" applyAlignment="1">
      <alignment vertical="center"/>
    </xf>
    <xf numFmtId="177" fontId="29" fillId="0" borderId="0" xfId="1" applyNumberFormat="1" applyFont="1" applyBorder="1" applyAlignment="1">
      <alignment vertical="center"/>
    </xf>
    <xf numFmtId="177" fontId="30" fillId="0" borderId="0" xfId="6" applyNumberFormat="1" applyFont="1" applyBorder="1" applyAlignment="1">
      <alignment horizontal="right" vertical="center"/>
    </xf>
    <xf numFmtId="177" fontId="35" fillId="4" borderId="0" xfId="6" applyNumberFormat="1" applyFont="1" applyFill="1" applyBorder="1" applyAlignment="1">
      <alignment horizontal="right" vertical="center"/>
    </xf>
    <xf numFmtId="177" fontId="30" fillId="5" borderId="0" xfId="6" applyNumberFormat="1" applyFont="1" applyFill="1" applyBorder="1" applyAlignment="1">
      <alignment horizontal="right" vertical="center"/>
    </xf>
    <xf numFmtId="177" fontId="29" fillId="5" borderId="0" xfId="1" applyNumberFormat="1" applyFont="1" applyFill="1" applyBorder="1" applyAlignment="1">
      <alignment vertical="center"/>
    </xf>
    <xf numFmtId="177" fontId="27" fillId="0" borderId="0" xfId="1" applyNumberFormat="1" applyFont="1" applyBorder="1" applyAlignment="1">
      <alignment vertical="center"/>
    </xf>
    <xf numFmtId="177" fontId="30" fillId="5" borderId="0" xfId="1" applyNumberFormat="1" applyFont="1" applyFill="1" applyBorder="1" applyAlignment="1">
      <alignment horizontal="right" vertical="center"/>
    </xf>
    <xf numFmtId="177" fontId="27" fillId="0" borderId="0" xfId="1" applyNumberFormat="1" applyFont="1" applyFill="1" applyBorder="1" applyAlignment="1">
      <alignment vertical="center"/>
    </xf>
    <xf numFmtId="177" fontId="37" fillId="0" borderId="0" xfId="1" applyNumberFormat="1" applyFont="1" applyFill="1" applyBorder="1" applyAlignment="1">
      <alignment horizontal="right"/>
    </xf>
    <xf numFmtId="176" fontId="29" fillId="0" borderId="0" xfId="1" applyNumberFormat="1" applyFont="1" applyFill="1" applyBorder="1" applyAlignment="1">
      <alignment horizontal="right" vertical="center"/>
    </xf>
    <xf numFmtId="176" fontId="52" fillId="0" borderId="0" xfId="18" applyNumberFormat="1" applyFont="1" applyFill="1" applyBorder="1" applyAlignment="1" applyProtection="1">
      <alignment vertical="center"/>
    </xf>
    <xf numFmtId="41" fontId="53" fillId="0" borderId="0" xfId="7" applyFont="1" applyFill="1" applyBorder="1" applyAlignment="1" applyProtection="1">
      <alignment vertical="center"/>
    </xf>
    <xf numFmtId="41" fontId="53" fillId="0" borderId="0" xfId="18" applyNumberFormat="1" applyFont="1" applyFill="1" applyBorder="1" applyAlignment="1" applyProtection="1">
      <alignment vertical="center"/>
    </xf>
    <xf numFmtId="176" fontId="29" fillId="0" borderId="0" xfId="1" applyNumberFormat="1" applyFont="1" applyBorder="1" applyAlignment="1">
      <alignment horizontal="right"/>
    </xf>
    <xf numFmtId="49" fontId="29" fillId="0" borderId="0" xfId="1" applyNumberFormat="1" applyFont="1" applyBorder="1" applyAlignment="1">
      <alignment horizontal="right"/>
    </xf>
    <xf numFmtId="176" fontId="29" fillId="0" borderId="0" xfId="1" applyNumberFormat="1" applyFont="1" applyAlignment="1">
      <alignment vertical="center"/>
    </xf>
    <xf numFmtId="176" fontId="29" fillId="0" borderId="0" xfId="1" applyNumberFormat="1" applyFont="1" applyAlignment="1">
      <alignment horizontal="right"/>
    </xf>
    <xf numFmtId="178" fontId="41" fillId="0" borderId="0" xfId="1" applyNumberFormat="1" applyFont="1" applyFill="1" applyBorder="1" applyAlignment="1">
      <alignment horizontal="left" indent="1"/>
    </xf>
    <xf numFmtId="178" fontId="54" fillId="0" borderId="1" xfId="1" applyNumberFormat="1" applyFont="1" applyFill="1" applyBorder="1"/>
    <xf numFmtId="177" fontId="8" fillId="0" borderId="0" xfId="6" applyNumberFormat="1" applyFont="1" applyFill="1" applyBorder="1" applyAlignment="1">
      <alignment vertical="center"/>
    </xf>
    <xf numFmtId="178" fontId="29" fillId="0" borderId="0" xfId="1" applyNumberFormat="1" applyFont="1" applyFill="1" applyBorder="1" applyAlignment="1">
      <alignment horizontal="left" vertical="center" wrapText="1"/>
    </xf>
    <xf numFmtId="49" fontId="29" fillId="0" borderId="0" xfId="1" applyNumberFormat="1" applyFont="1" applyBorder="1" applyAlignment="1">
      <alignment horizontal="center" vertical="center"/>
    </xf>
    <xf numFmtId="49" fontId="29" fillId="0" borderId="0" xfId="1" applyNumberFormat="1" applyFont="1" applyFill="1" applyBorder="1" applyAlignment="1">
      <alignment horizontal="center" vertical="center"/>
    </xf>
    <xf numFmtId="177" fontId="55" fillId="0" borderId="0" xfId="1" applyNumberFormat="1" applyFont="1" applyFill="1" applyAlignment="1">
      <alignment vertical="center"/>
    </xf>
    <xf numFmtId="41" fontId="35" fillId="0" borderId="1" xfId="6" applyFont="1" applyFill="1" applyBorder="1" applyAlignment="1">
      <alignment horizontal="center" vertical="center"/>
    </xf>
    <xf numFmtId="179" fontId="56" fillId="0" borderId="0" xfId="6" applyNumberFormat="1" applyFont="1" applyAlignment="1">
      <alignment horizontal="right" vertical="center"/>
    </xf>
    <xf numFmtId="41" fontId="51" fillId="0" borderId="0" xfId="6" applyFont="1" applyAlignment="1">
      <alignment horizontal="right" vertical="center"/>
    </xf>
    <xf numFmtId="41" fontId="29" fillId="0" borderId="0" xfId="7" applyFont="1" applyBorder="1" applyAlignment="1">
      <alignment horizontal="right" vertical="center"/>
    </xf>
    <xf numFmtId="177" fontId="6" fillId="0" borderId="0" xfId="6" applyNumberFormat="1" applyFont="1" applyBorder="1" applyAlignment="1">
      <alignment horizontal="right" vertical="center"/>
    </xf>
    <xf numFmtId="183" fontId="30" fillId="0" borderId="0" xfId="3" applyNumberFormat="1" applyFont="1">
      <alignment horizontal="right" vertical="center"/>
    </xf>
    <xf numFmtId="178" fontId="62" fillId="0" borderId="0" xfId="3" applyFont="1">
      <alignment horizontal="right" vertical="center"/>
    </xf>
    <xf numFmtId="178" fontId="54" fillId="0" borderId="1" xfId="1" applyNumberFormat="1" applyFont="1" applyBorder="1"/>
    <xf numFmtId="41" fontId="35" fillId="0" borderId="1" xfId="6" applyFont="1" applyBorder="1" applyAlignment="1">
      <alignment horizontal="center" vertical="center"/>
    </xf>
    <xf numFmtId="184" fontId="30" fillId="0" borderId="0" xfId="4" applyNumberFormat="1" applyFont="1" applyAlignment="1">
      <alignment vertical="center"/>
    </xf>
    <xf numFmtId="0" fontId="63" fillId="0" borderId="0" xfId="1" applyFont="1" applyBorder="1" applyAlignment="1">
      <alignment horizontal="left"/>
    </xf>
    <xf numFmtId="41" fontId="35" fillId="5" borderId="0" xfId="6" applyFont="1" applyFill="1" applyBorder="1" applyAlignment="1">
      <alignment horizontal="right" vertical="center"/>
    </xf>
    <xf numFmtId="0" fontId="57" fillId="0" borderId="0" xfId="1" applyFont="1" applyFill="1" applyAlignment="1">
      <alignment horizontal="center"/>
    </xf>
    <xf numFmtId="176" fontId="58" fillId="0" borderId="0" xfId="16" applyNumberFormat="1" applyFont="1" applyAlignment="1">
      <alignment horizontal="center" vertical="center"/>
    </xf>
    <xf numFmtId="176" fontId="35" fillId="0" borderId="0" xfId="16" applyNumberFormat="1" applyFont="1" applyAlignment="1">
      <alignment horizontal="center" vertical="center"/>
    </xf>
    <xf numFmtId="176" fontId="32" fillId="5" borderId="0" xfId="16" applyNumberFormat="1" applyFont="1" applyFill="1" applyAlignment="1">
      <alignment horizontal="center" vertical="center"/>
    </xf>
    <xf numFmtId="176" fontId="23" fillId="3" borderId="0" xfId="16" applyNumberFormat="1" applyFont="1" applyFill="1" applyAlignment="1">
      <alignment horizontal="center" vertical="center"/>
    </xf>
    <xf numFmtId="178" fontId="32" fillId="0" borderId="0" xfId="1" applyNumberFormat="1" applyFont="1" applyAlignment="1">
      <alignment horizontal="center"/>
    </xf>
    <xf numFmtId="0" fontId="23" fillId="3" borderId="0" xfId="1" applyFont="1" applyFill="1" applyBorder="1" applyAlignment="1">
      <alignment vertical="center"/>
    </xf>
    <xf numFmtId="181" fontId="23" fillId="3" borderId="0" xfId="16" applyNumberFormat="1" applyFont="1" applyFill="1" applyAlignment="1">
      <alignment horizontal="center" vertical="center"/>
    </xf>
    <xf numFmtId="178" fontId="32" fillId="0" borderId="0" xfId="1" applyNumberFormat="1" applyFont="1" applyFill="1" applyAlignment="1">
      <alignment horizontal="center"/>
    </xf>
    <xf numFmtId="177" fontId="58" fillId="0" borderId="0" xfId="1" applyNumberFormat="1" applyFont="1" applyFill="1" applyAlignment="1">
      <alignment horizontal="center" vertical="center"/>
    </xf>
    <xf numFmtId="177" fontId="35" fillId="0" borderId="0" xfId="1" applyNumberFormat="1" applyFont="1" applyAlignment="1">
      <alignment horizontal="center" vertical="center"/>
    </xf>
    <xf numFmtId="178" fontId="58" fillId="0" borderId="0" xfId="1" applyNumberFormat="1" applyFont="1" applyFill="1" applyBorder="1" applyAlignment="1">
      <alignment horizontal="center"/>
    </xf>
    <xf numFmtId="0" fontId="18" fillId="0" borderId="0" xfId="1" applyFont="1" applyFill="1" applyBorder="1" applyAlignment="1">
      <alignment horizontal="center"/>
    </xf>
    <xf numFmtId="178" fontId="35" fillId="0" borderId="0" xfId="1" applyNumberFormat="1" applyFont="1" applyAlignment="1">
      <alignment horizontal="center"/>
    </xf>
    <xf numFmtId="0" fontId="30" fillId="0" borderId="0" xfId="1" applyFont="1" applyAlignment="1">
      <alignment horizontal="center"/>
    </xf>
    <xf numFmtId="178" fontId="54" fillId="0" borderId="0" xfId="1" applyNumberFormat="1" applyFont="1" applyAlignment="1">
      <alignment horizontal="center"/>
    </xf>
    <xf numFmtId="0" fontId="58" fillId="0" borderId="0" xfId="1" applyFont="1" applyFill="1" applyAlignment="1">
      <alignment horizontal="center"/>
    </xf>
    <xf numFmtId="41" fontId="35" fillId="0" borderId="0" xfId="6" applyFont="1" applyAlignment="1">
      <alignment horizontal="center" vertical="center"/>
    </xf>
    <xf numFmtId="176" fontId="59" fillId="5" borderId="0" xfId="16" applyNumberFormat="1" applyFont="1" applyFill="1" applyAlignment="1">
      <alignment horizontal="center" vertical="center"/>
    </xf>
    <xf numFmtId="176" fontId="60" fillId="0" borderId="0" xfId="16" applyNumberFormat="1" applyFont="1" applyAlignment="1">
      <alignment horizontal="center" vertical="center"/>
    </xf>
    <xf numFmtId="176" fontId="61" fillId="0" borderId="0" xfId="16" applyNumberFormat="1" applyFont="1" applyAlignment="1">
      <alignment horizontal="center" vertical="center"/>
    </xf>
    <xf numFmtId="178" fontId="11" fillId="0" borderId="0" xfId="1" applyNumberFormat="1" applyFont="1" applyAlignment="1">
      <alignment horizontal="center"/>
    </xf>
    <xf numFmtId="177" fontId="32" fillId="0" borderId="0" xfId="1" applyNumberFormat="1" applyFont="1" applyAlignment="1">
      <alignment horizontal="center" vertical="center"/>
    </xf>
  </cellXfs>
  <cellStyles count="20">
    <cellStyle name="_x000a_386grabber=M" xfId="1" xr:uid="{EEE1732F-59D7-4C5F-8818-17948738F2AB}"/>
    <cellStyle name="_x000a_386grabber=M 2" xfId="2" xr:uid="{F06D9203-5FEB-4CD3-A32A-E579AAF81BC5}"/>
    <cellStyle name="Factsheet" xfId="3" xr:uid="{D5111DB2-4FF9-49C4-8059-4F04B08C660B}"/>
    <cellStyle name="백분율" xfId="4" builtinId="5"/>
    <cellStyle name="백분율 2" xfId="5" xr:uid="{80A9F2C3-B5DC-4F73-9A87-A7F477E41767}"/>
    <cellStyle name="쉼표 [0]" xfId="6" builtinId="6"/>
    <cellStyle name="쉼표 [0] 2" xfId="7" xr:uid="{3A8250D4-A8C8-4882-8833-0EF162EE8C75}"/>
    <cellStyle name="쉼표 [0] 3" xfId="8" xr:uid="{0CC0305B-432E-49F3-A26D-2F594AE2DCF5}"/>
    <cellStyle name="스타일 1" xfId="9" xr:uid="{F2C87F56-7D00-4C33-8403-04BEF09E67C9}"/>
    <cellStyle name="스타일 1 2" xfId="10" xr:uid="{A8ABB91C-160C-4404-998E-064989F62D29}"/>
    <cellStyle name="표준" xfId="0" builtinId="0"/>
    <cellStyle name="표준 2" xfId="11" xr:uid="{CB5B25F1-3928-404B-9FD1-FFE174D8F1E7}"/>
    <cellStyle name="표준 2 2" xfId="12" xr:uid="{A885E56E-06AB-4A22-892F-14788D2D7D80}"/>
    <cellStyle name="표준 3" xfId="13" xr:uid="{98263DEB-F1E1-4536-883F-1FDE9CD17EA5}"/>
    <cellStyle name="표준 4" xfId="14" xr:uid="{48EA228D-1CCE-4EC1-877E-648A9088E8DC}"/>
    <cellStyle name="표준 5" xfId="15" xr:uid="{A9681304-A289-4D72-BC28-96EE0F27148C}"/>
    <cellStyle name="표준_2000년2월손익" xfId="16" xr:uid="{F0BD1947-F340-4250-ABFE-70A13502F9F8}"/>
    <cellStyle name="표준_부서별비용" xfId="17" xr:uid="{DD41A00E-1684-4541-B342-687800F6AFC4}"/>
    <cellStyle name="하이퍼링크" xfId="18" builtinId="8"/>
    <cellStyle name="桁区切り 2" xfId="19" xr:uid="{81B87702-7F95-405C-ADE6-25586A8A6A9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7</xdr:row>
      <xdr:rowOff>56323</xdr:rowOff>
    </xdr:from>
    <xdr:to>
      <xdr:col>9</xdr:col>
      <xdr:colOff>600074</xdr:colOff>
      <xdr:row>18</xdr:row>
      <xdr:rowOff>164965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1DA7EC6E-C4F3-8042-1710-3519702BA4C7}"/>
            </a:ext>
          </a:extLst>
        </xdr:cNvPr>
        <xdr:cNvSpPr txBox="1">
          <a:spLocks noChangeArrowheads="1"/>
        </xdr:cNvSpPr>
      </xdr:nvSpPr>
      <xdr:spPr bwMode="auto">
        <a:xfrm>
          <a:off x="190499" y="1256473"/>
          <a:ext cx="7267575" cy="1994592"/>
        </a:xfrm>
        <a:prstGeom prst="rect">
          <a:avLst/>
        </a:prstGeom>
        <a:noFill/>
        <a:ln w="12700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91440" tIns="45720" rIns="91440" bIns="45720" anchor="ctr" upright="1"/>
        <a:lstStyle/>
        <a:p>
          <a:pPr marL="0" indent="0" algn="l" rtl="0" eaLnBrk="1" latinLnBrk="1" hangingPunct="1">
            <a:lnSpc>
              <a:spcPts val="2100"/>
            </a:lnSpc>
            <a:defRPr sz="1000"/>
          </a:pP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본 자료는 </a:t>
          </a:r>
          <a: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2026</a:t>
          </a: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년 </a:t>
          </a:r>
          <a: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1</a:t>
          </a: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분기 실적에 대한 외부감사인의 </a:t>
          </a:r>
          <a:r>
            <a:rPr lang="ko-KR" altLang="en-US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검토</a:t>
          </a: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가 완료되지 않은 상태에서</a:t>
          </a:r>
          <a:b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</a:b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투자자 여러분의 편의를 위하여 작성된 자료입니다</a:t>
          </a:r>
          <a: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. </a:t>
          </a:r>
        </a:p>
        <a:p>
          <a:pPr marL="0" indent="0" algn="l" rtl="0" eaLnBrk="1" latinLnBrk="1" hangingPunct="1">
            <a:lnSpc>
              <a:spcPts val="2100"/>
            </a:lnSpc>
            <a:defRPr sz="1000"/>
          </a:pPr>
          <a:b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</a:b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투자자는 이 자료에 포함되어 있는 정보만을 믿고 투자결정을 하지 말아야 하며</a:t>
          </a:r>
          <a: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, </a:t>
          </a:r>
          <a:b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</a:br>
          <a:r>
            <a:rPr lang="ko-KR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투자책임은 전적으로 투자자 자신에게 있음을 밝혀 드립니다</a:t>
          </a:r>
          <a:r>
            <a:rPr lang="en-US" altLang="ko-KR" sz="1400" b="0" i="0" strike="noStrike">
              <a:solidFill>
                <a:schemeClr val="tx1"/>
              </a:solidFill>
              <a:latin typeface="+mj-ea"/>
              <a:ea typeface="+mj-ea"/>
              <a:cs typeface="+mn-cs"/>
            </a:rPr>
            <a:t>.</a:t>
          </a:r>
        </a:p>
      </xdr:txBody>
    </xdr:sp>
    <xdr:clientData/>
  </xdr:twoCellAnchor>
  <xdr:oneCellAnchor>
    <xdr:from>
      <xdr:col>3</xdr:col>
      <xdr:colOff>574731</xdr:colOff>
      <xdr:row>2</xdr:row>
      <xdr:rowOff>165569</xdr:rowOff>
    </xdr:from>
    <xdr:ext cx="1638248" cy="445600"/>
    <xdr:sp macro="" textlink="">
      <xdr:nvSpPr>
        <xdr:cNvPr id="3" name="Text Box 4">
          <a:extLst>
            <a:ext uri="{FF2B5EF4-FFF2-40B4-BE49-F238E27FC236}">
              <a16:creationId xmlns:a16="http://schemas.microsoft.com/office/drawing/2014/main" id="{165EAE0E-6EA8-8D79-8F0C-949949294752}"/>
            </a:ext>
          </a:extLst>
        </xdr:cNvPr>
        <xdr:cNvSpPr txBox="1">
          <a:spLocks noChangeArrowheads="1"/>
        </xdr:cNvSpPr>
      </xdr:nvSpPr>
      <xdr:spPr bwMode="auto">
        <a:xfrm>
          <a:off x="2860731" y="508469"/>
          <a:ext cx="1638248" cy="445600"/>
        </a:xfrm>
        <a:prstGeom prst="rect">
          <a:avLst/>
        </a:prstGeom>
        <a:noFill/>
        <a:ln w="12700" cap="rnd">
          <a:noFill/>
          <a:prstDash val="sysDot"/>
          <a:miter lim="800000"/>
          <a:headEnd/>
          <a:tailEnd/>
        </a:ln>
        <a:effectLst/>
      </xdr:spPr>
      <xdr:txBody>
        <a:bodyPr wrap="none" lIns="91440" tIns="45720" rIns="91440" bIns="45720" anchor="ctr" upright="1">
          <a:noAutofit/>
        </a:bodyPr>
        <a:lstStyle/>
        <a:p>
          <a:pPr algn="ctr" rtl="0">
            <a:defRPr sz="1000"/>
          </a:pPr>
          <a:r>
            <a:rPr lang="ko-KR" altLang="en-US" sz="2000" b="1" i="0" strike="noStrike">
              <a:solidFill>
                <a:schemeClr val="tx1"/>
              </a:solidFill>
              <a:latin typeface="+mj-ea"/>
              <a:ea typeface="+mj-ea"/>
              <a:cs typeface="Arial"/>
            </a:rPr>
            <a:t>주의 경고문</a:t>
          </a:r>
          <a:endParaRPr lang="en-US" altLang="ko-KR" sz="2000" b="1" i="0" strike="noStrike">
            <a:solidFill>
              <a:schemeClr val="tx1"/>
            </a:solidFill>
            <a:latin typeface="+mj-ea"/>
            <a:ea typeface="+mj-ea"/>
            <a:cs typeface="Arial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181927</xdr:colOff>
      <xdr:row>18</xdr:row>
      <xdr:rowOff>71118</xdr:rowOff>
    </xdr:from>
    <xdr:to>
      <xdr:col>3</xdr:col>
      <xdr:colOff>624727</xdr:colOff>
      <xdr:row>21</xdr:row>
      <xdr:rowOff>8439</xdr:rowOff>
    </xdr:to>
    <xdr:sp macro="" textlink="">
      <xdr:nvSpPr>
        <xdr:cNvPr id="22" name="Rectangle 13">
          <a:extLst>
            <a:ext uri="{FF2B5EF4-FFF2-40B4-BE49-F238E27FC236}">
              <a16:creationId xmlns:a16="http://schemas.microsoft.com/office/drawing/2014/main" id="{7EF6D063-E991-65C3-CA0C-DE048B1E70F3}"/>
            </a:ext>
          </a:extLst>
        </xdr:cNvPr>
        <xdr:cNvSpPr>
          <a:spLocks noChangeArrowheads="1"/>
        </xdr:cNvSpPr>
      </xdr:nvSpPr>
      <xdr:spPr bwMode="auto">
        <a:xfrm>
          <a:off x="181927" y="3476306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Taiwan (100%)</a:t>
          </a:r>
        </a:p>
      </xdr:txBody>
    </xdr:sp>
    <xdr:clientData/>
  </xdr:twoCellAnchor>
  <xdr:twoCellAnchor>
    <xdr:from>
      <xdr:col>0</xdr:col>
      <xdr:colOff>181927</xdr:colOff>
      <xdr:row>21</xdr:row>
      <xdr:rowOff>75253</xdr:rowOff>
    </xdr:from>
    <xdr:to>
      <xdr:col>3</xdr:col>
      <xdr:colOff>624727</xdr:colOff>
      <xdr:row>24</xdr:row>
      <xdr:rowOff>12574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1B857AE1-668D-11D3-FEB2-3D5A618C5849}"/>
            </a:ext>
          </a:extLst>
        </xdr:cNvPr>
        <xdr:cNvSpPr>
          <a:spLocks noChangeArrowheads="1"/>
        </xdr:cNvSpPr>
      </xdr:nvSpPr>
      <xdr:spPr bwMode="auto">
        <a:xfrm>
          <a:off x="181927" y="4016222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Europe 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177165</xdr:colOff>
      <xdr:row>8</xdr:row>
      <xdr:rowOff>177614</xdr:rowOff>
    </xdr:from>
    <xdr:to>
      <xdr:col>3</xdr:col>
      <xdr:colOff>619965</xdr:colOff>
      <xdr:row>11</xdr:row>
      <xdr:rowOff>115404</xdr:rowOff>
    </xdr:to>
    <xdr:sp macro="" textlink="">
      <xdr:nvSpPr>
        <xdr:cNvPr id="6160" name="Rectangle 16">
          <a:extLst>
            <a:ext uri="{FF2B5EF4-FFF2-40B4-BE49-F238E27FC236}">
              <a16:creationId xmlns:a16="http://schemas.microsoft.com/office/drawing/2014/main" id="{B9B83A80-C04F-9E28-E9AE-5623D9ED41E6}"/>
            </a:ext>
          </a:extLst>
        </xdr:cNvPr>
        <xdr:cNvSpPr>
          <a:spLocks noChangeArrowheads="1"/>
        </xdr:cNvSpPr>
      </xdr:nvSpPr>
      <xdr:spPr bwMode="auto">
        <a:xfrm>
          <a:off x="177165" y="1833499"/>
          <a:ext cx="2728800" cy="487309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200"/>
            </a:lnSpc>
            <a:defRPr sz="1000"/>
          </a:pPr>
          <a:r>
            <a:rPr lang="ko-KR" altLang="en-US" sz="1100" b="1" i="0" strike="noStrike">
              <a:solidFill>
                <a:schemeClr val="tx1"/>
              </a:solidFill>
              <a:latin typeface="+mn-ea"/>
              <a:ea typeface="+mn-ea"/>
            </a:rPr>
            <a:t>연결 대상 법인</a:t>
          </a:r>
        </a:p>
      </xdr:txBody>
    </xdr:sp>
    <xdr:clientData/>
  </xdr:twoCellAnchor>
  <xdr:twoCellAnchor>
    <xdr:from>
      <xdr:col>6</xdr:col>
      <xdr:colOff>238125</xdr:colOff>
      <xdr:row>11</xdr:row>
      <xdr:rowOff>85725</xdr:rowOff>
    </xdr:from>
    <xdr:to>
      <xdr:col>6</xdr:col>
      <xdr:colOff>238125</xdr:colOff>
      <xdr:row>12</xdr:row>
      <xdr:rowOff>66675</xdr:rowOff>
    </xdr:to>
    <xdr:sp macro="" textlink="">
      <xdr:nvSpPr>
        <xdr:cNvPr id="97260" name="Line 8">
          <a:extLst>
            <a:ext uri="{FF2B5EF4-FFF2-40B4-BE49-F238E27FC236}">
              <a16:creationId xmlns:a16="http://schemas.microsoft.com/office/drawing/2014/main" id="{56075296-EA96-042D-359D-ED3E0703A259}"/>
            </a:ext>
          </a:extLst>
        </xdr:cNvPr>
        <xdr:cNvSpPr>
          <a:spLocks noChangeShapeType="1"/>
        </xdr:cNvSpPr>
      </xdr:nvSpPr>
      <xdr:spPr bwMode="auto">
        <a:xfrm>
          <a:off x="4810125" y="2266950"/>
          <a:ext cx="0" cy="161925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19050</xdr:colOff>
      <xdr:row>11</xdr:row>
      <xdr:rowOff>114300</xdr:rowOff>
    </xdr:from>
    <xdr:to>
      <xdr:col>2</xdr:col>
      <xdr:colOff>19050</xdr:colOff>
      <xdr:row>12</xdr:row>
      <xdr:rowOff>57150</xdr:rowOff>
    </xdr:to>
    <xdr:sp macro="" textlink="">
      <xdr:nvSpPr>
        <xdr:cNvPr id="97261" name="Line 9">
          <a:extLst>
            <a:ext uri="{FF2B5EF4-FFF2-40B4-BE49-F238E27FC236}">
              <a16:creationId xmlns:a16="http://schemas.microsoft.com/office/drawing/2014/main" id="{668C0B3E-2445-05D5-A031-E079FBDD895B}"/>
            </a:ext>
          </a:extLst>
        </xdr:cNvPr>
        <xdr:cNvSpPr>
          <a:spLocks noChangeShapeType="1"/>
        </xdr:cNvSpPr>
      </xdr:nvSpPr>
      <xdr:spPr bwMode="auto">
        <a:xfrm>
          <a:off x="1543050" y="2295525"/>
          <a:ext cx="0" cy="123825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8</xdr:row>
      <xdr:rowOff>19050</xdr:rowOff>
    </xdr:from>
    <xdr:to>
      <xdr:col>3</xdr:col>
      <xdr:colOff>0</xdr:colOff>
      <xdr:row>9</xdr:row>
      <xdr:rowOff>9525</xdr:rowOff>
    </xdr:to>
    <xdr:sp macro="" textlink="">
      <xdr:nvSpPr>
        <xdr:cNvPr id="97262" name="Line 10">
          <a:extLst>
            <a:ext uri="{FF2B5EF4-FFF2-40B4-BE49-F238E27FC236}">
              <a16:creationId xmlns:a16="http://schemas.microsoft.com/office/drawing/2014/main" id="{FC8EAC7B-922D-6223-B411-66A64DE9C403}"/>
            </a:ext>
          </a:extLst>
        </xdr:cNvPr>
        <xdr:cNvSpPr>
          <a:spLocks noChangeShapeType="1"/>
        </xdr:cNvSpPr>
      </xdr:nvSpPr>
      <xdr:spPr bwMode="auto">
        <a:xfrm>
          <a:off x="2286000" y="1657350"/>
          <a:ext cx="0" cy="171450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104775</xdr:colOff>
      <xdr:row>8</xdr:row>
      <xdr:rowOff>19050</xdr:rowOff>
    </xdr:from>
    <xdr:to>
      <xdr:col>5</xdr:col>
      <xdr:colOff>104775</xdr:colOff>
      <xdr:row>9</xdr:row>
      <xdr:rowOff>9525</xdr:rowOff>
    </xdr:to>
    <xdr:sp macro="" textlink="">
      <xdr:nvSpPr>
        <xdr:cNvPr id="97263" name="Line 11">
          <a:extLst>
            <a:ext uri="{FF2B5EF4-FFF2-40B4-BE49-F238E27FC236}">
              <a16:creationId xmlns:a16="http://schemas.microsoft.com/office/drawing/2014/main" id="{43ED7960-0604-4EA1-6582-1AF224EC6BFC}"/>
            </a:ext>
          </a:extLst>
        </xdr:cNvPr>
        <xdr:cNvSpPr>
          <a:spLocks noChangeShapeType="1"/>
        </xdr:cNvSpPr>
      </xdr:nvSpPr>
      <xdr:spPr bwMode="auto">
        <a:xfrm>
          <a:off x="3914775" y="1657350"/>
          <a:ext cx="0" cy="171450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440055</xdr:colOff>
      <xdr:row>4</xdr:row>
      <xdr:rowOff>149915</xdr:rowOff>
    </xdr:from>
    <xdr:to>
      <xdr:col>5</xdr:col>
      <xdr:colOff>461065</xdr:colOff>
      <xdr:row>8</xdr:row>
      <xdr:rowOff>14085</xdr:rowOff>
    </xdr:to>
    <xdr:sp macro="" textlink="">
      <xdr:nvSpPr>
        <xdr:cNvPr id="6159" name="Rectangle 15">
          <a:extLst>
            <a:ext uri="{FF2B5EF4-FFF2-40B4-BE49-F238E27FC236}">
              <a16:creationId xmlns:a16="http://schemas.microsoft.com/office/drawing/2014/main" id="{76030783-D6CE-5973-4D0D-13D0D914C04E}"/>
            </a:ext>
          </a:extLst>
        </xdr:cNvPr>
        <xdr:cNvSpPr>
          <a:spLocks noChangeArrowheads="1"/>
        </xdr:cNvSpPr>
      </xdr:nvSpPr>
      <xdr:spPr bwMode="auto">
        <a:xfrm>
          <a:off x="1962150" y="1017748"/>
          <a:ext cx="2305050" cy="616640"/>
        </a:xfrm>
        <a:prstGeom prst="rect">
          <a:avLst/>
        </a:prstGeom>
        <a:solidFill>
          <a:srgbClr val="004C97"/>
        </a:solidFill>
        <a:ln w="28575">
          <a:solidFill>
            <a:schemeClr val="tx1"/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000"/>
            </a:lnSpc>
            <a:defRPr sz="1000"/>
          </a:pPr>
          <a:r>
            <a:rPr lang="en-US" altLang="ko-KR" sz="1400" b="1" i="0" strike="noStrike">
              <a:solidFill>
                <a:schemeClr val="bg1"/>
              </a:solidFill>
              <a:latin typeface="+mn-ea"/>
              <a:ea typeface="+mn-ea"/>
              <a:cs typeface="Arial"/>
            </a:rPr>
            <a:t>(</a:t>
          </a:r>
          <a:r>
            <a:rPr lang="ko-KR" altLang="en-US" sz="1400" b="1" i="0" strike="noStrike">
              <a:solidFill>
                <a:schemeClr val="bg1"/>
              </a:solidFill>
              <a:latin typeface="+mn-ea"/>
              <a:ea typeface="+mn-ea"/>
            </a:rPr>
            <a:t>주</a:t>
          </a:r>
          <a:r>
            <a:rPr lang="en-US" altLang="ko-KR" sz="1400" b="1" i="0" strike="noStrike">
              <a:solidFill>
                <a:schemeClr val="bg1"/>
              </a:solidFill>
              <a:latin typeface="+mn-ea"/>
              <a:ea typeface="+mn-ea"/>
              <a:cs typeface="Arial"/>
            </a:rPr>
            <a:t>)</a:t>
          </a:r>
          <a:r>
            <a:rPr lang="ko-KR" altLang="en-US" sz="1400" b="1" i="0" strike="noStrike">
              <a:solidFill>
                <a:schemeClr val="bg1"/>
              </a:solidFill>
              <a:latin typeface="+mn-ea"/>
              <a:ea typeface="+mn-ea"/>
            </a:rPr>
            <a:t>엔씨</a:t>
          </a:r>
          <a:endParaRPr lang="ko-KR" altLang="en-US" sz="1400" b="1" i="0" strike="noStrike">
            <a:solidFill>
              <a:schemeClr val="bg1"/>
            </a:solidFill>
            <a:latin typeface="+mn-ea"/>
            <a:ea typeface="+mn-ea"/>
            <a:cs typeface="Arial"/>
          </a:endParaRPr>
        </a:p>
        <a:p>
          <a:pPr algn="ctr" rtl="0">
            <a:lnSpc>
              <a:spcPts val="1300"/>
            </a:lnSpc>
            <a:defRPr sz="1000"/>
          </a:pPr>
          <a:r>
            <a:rPr lang="en-US" altLang="ko-KR" sz="1000" b="1" i="0" strike="noStrike">
              <a:solidFill>
                <a:schemeClr val="bg1"/>
              </a:solidFill>
              <a:latin typeface="+mn-lt"/>
              <a:ea typeface="+mn-ea"/>
              <a:cs typeface="Arial"/>
            </a:rPr>
            <a:t>(</a:t>
          </a:r>
          <a:r>
            <a:rPr lang="ko-KR" altLang="en-US" sz="1000" b="1" i="0" strike="noStrike">
              <a:solidFill>
                <a:schemeClr val="bg1"/>
              </a:solidFill>
              <a:latin typeface="+mn-lt"/>
              <a:ea typeface="+mn-ea"/>
              <a:cs typeface="Arial"/>
            </a:rPr>
            <a:t>지배회사</a:t>
          </a:r>
          <a:r>
            <a:rPr lang="en-US" altLang="ko-KR" sz="1000" b="1" i="0" strike="noStrike">
              <a:solidFill>
                <a:schemeClr val="bg1"/>
              </a:solidFill>
              <a:latin typeface="+mn-lt"/>
              <a:ea typeface="+mn-ea"/>
              <a:cs typeface="Arial"/>
            </a:rPr>
            <a:t>)</a:t>
          </a:r>
          <a:endParaRPr lang="en-US" altLang="ko-KR" sz="1050" b="1" i="0" strike="noStrike">
            <a:solidFill>
              <a:schemeClr val="bg1"/>
            </a:solidFill>
            <a:latin typeface="+mn-lt"/>
            <a:ea typeface="+mn-ea"/>
          </a:endParaRPr>
        </a:p>
      </xdr:txBody>
    </xdr:sp>
    <xdr:clientData/>
  </xdr:twoCellAnchor>
  <xdr:twoCellAnchor>
    <xdr:from>
      <xdr:col>4</xdr:col>
      <xdr:colOff>396128</xdr:colOff>
      <xdr:row>8</xdr:row>
      <xdr:rowOff>177614</xdr:rowOff>
    </xdr:from>
    <xdr:to>
      <xdr:col>8</xdr:col>
      <xdr:colOff>76006</xdr:colOff>
      <xdr:row>11</xdr:row>
      <xdr:rowOff>115404</xdr:rowOff>
    </xdr:to>
    <xdr:sp macro="" textlink="">
      <xdr:nvSpPr>
        <xdr:cNvPr id="6161" name="Rectangle 17">
          <a:extLst>
            <a:ext uri="{FF2B5EF4-FFF2-40B4-BE49-F238E27FC236}">
              <a16:creationId xmlns:a16="http://schemas.microsoft.com/office/drawing/2014/main" id="{7A788060-1581-DDCB-7629-D587FE8B81A1}"/>
            </a:ext>
          </a:extLst>
        </xdr:cNvPr>
        <xdr:cNvSpPr>
          <a:spLocks noChangeArrowheads="1"/>
        </xdr:cNvSpPr>
      </xdr:nvSpPr>
      <xdr:spPr bwMode="auto">
        <a:xfrm>
          <a:off x="3444128" y="1802467"/>
          <a:ext cx="2733675" cy="468000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200"/>
            </a:lnSpc>
            <a:defRPr sz="1000"/>
          </a:pPr>
          <a:r>
            <a:rPr lang="ko-KR" altLang="en-US" sz="1100" b="1" i="0" strike="noStrike">
              <a:solidFill>
                <a:schemeClr val="tx1"/>
              </a:solidFill>
              <a:latin typeface="+mn-ea"/>
              <a:ea typeface="+mn-ea"/>
            </a:rPr>
            <a:t>지분법 대상 법인</a:t>
          </a:r>
        </a:p>
      </xdr:txBody>
    </xdr:sp>
    <xdr:clientData/>
  </xdr:twoCellAnchor>
  <xdr:twoCellAnchor>
    <xdr:from>
      <xdr:col>0</xdr:col>
      <xdr:colOff>181927</xdr:colOff>
      <xdr:row>15</xdr:row>
      <xdr:rowOff>66982</xdr:rowOff>
    </xdr:from>
    <xdr:to>
      <xdr:col>3</xdr:col>
      <xdr:colOff>624727</xdr:colOff>
      <xdr:row>18</xdr:row>
      <xdr:rowOff>4304</xdr:rowOff>
    </xdr:to>
    <xdr:sp macro="" textlink="">
      <xdr:nvSpPr>
        <xdr:cNvPr id="21" name="Rectangle 12">
          <a:extLst>
            <a:ext uri="{FF2B5EF4-FFF2-40B4-BE49-F238E27FC236}">
              <a16:creationId xmlns:a16="http://schemas.microsoft.com/office/drawing/2014/main" id="{1DAE8CCC-0213-BA38-3AFD-663FA284B2B9}"/>
            </a:ext>
          </a:extLst>
        </xdr:cNvPr>
        <xdr:cNvSpPr>
          <a:spLocks noChangeArrowheads="1"/>
        </xdr:cNvSpPr>
      </xdr:nvSpPr>
      <xdr:spPr bwMode="auto">
        <a:xfrm>
          <a:off x="181927" y="2936388"/>
          <a:ext cx="2728800" cy="473104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0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NC Japan (100%)</a:t>
          </a:r>
        </a:p>
      </xdr:txBody>
    </xdr:sp>
    <xdr:clientData/>
  </xdr:twoCellAnchor>
  <xdr:twoCellAnchor>
    <xdr:from>
      <xdr:col>0</xdr:col>
      <xdr:colOff>181927</xdr:colOff>
      <xdr:row>30</xdr:row>
      <xdr:rowOff>87659</xdr:rowOff>
    </xdr:from>
    <xdr:to>
      <xdr:col>3</xdr:col>
      <xdr:colOff>624727</xdr:colOff>
      <xdr:row>33</xdr:row>
      <xdr:rowOff>24980</xdr:rowOff>
    </xdr:to>
    <xdr:sp macro="" textlink="">
      <xdr:nvSpPr>
        <xdr:cNvPr id="31" name="Rectangle 3">
          <a:extLst>
            <a:ext uri="{FF2B5EF4-FFF2-40B4-BE49-F238E27FC236}">
              <a16:creationId xmlns:a16="http://schemas.microsoft.com/office/drawing/2014/main" id="{6043005C-FA0C-60CF-7E8F-118DCA990A4A}"/>
            </a:ext>
          </a:extLst>
        </xdr:cNvPr>
        <xdr:cNvSpPr>
          <a:spLocks noChangeArrowheads="1"/>
        </xdr:cNvSpPr>
      </xdr:nvSpPr>
      <xdr:spPr bwMode="auto">
        <a:xfrm>
          <a:off x="181927" y="5635972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엔씨다이노스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</a:p>
      </xdr:txBody>
    </xdr:sp>
    <xdr:clientData/>
  </xdr:twoCellAnchor>
  <xdr:twoCellAnchor>
    <xdr:from>
      <xdr:col>4</xdr:col>
      <xdr:colOff>396128</xdr:colOff>
      <xdr:row>12</xdr:row>
      <xdr:rowOff>62847</xdr:rowOff>
    </xdr:from>
    <xdr:to>
      <xdr:col>8</xdr:col>
      <xdr:colOff>76928</xdr:colOff>
      <xdr:row>15</xdr:row>
      <xdr:rowOff>168</xdr:rowOff>
    </xdr:to>
    <xdr:sp macro="" textlink="">
      <xdr:nvSpPr>
        <xdr:cNvPr id="33" name="Rectangle 5">
          <a:extLst>
            <a:ext uri="{FF2B5EF4-FFF2-40B4-BE49-F238E27FC236}">
              <a16:creationId xmlns:a16="http://schemas.microsoft.com/office/drawing/2014/main" id="{F09755C0-EE8B-E98E-D1E8-C1F627BD23CE}"/>
            </a:ext>
          </a:extLst>
        </xdr:cNvPr>
        <xdr:cNvSpPr>
          <a:spLocks noChangeArrowheads="1"/>
        </xdr:cNvSpPr>
      </xdr:nvSpPr>
      <xdr:spPr bwMode="auto">
        <a:xfrm>
          <a:off x="3444128" y="2396472"/>
          <a:ext cx="2728800" cy="473102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en-US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재담미디어</a:t>
          </a:r>
          <a:r>
            <a:rPr lang="ko-KR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(32%)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181927</xdr:colOff>
      <xdr:row>33</xdr:row>
      <xdr:rowOff>91794</xdr:rowOff>
    </xdr:from>
    <xdr:to>
      <xdr:col>3</xdr:col>
      <xdr:colOff>624727</xdr:colOff>
      <xdr:row>36</xdr:row>
      <xdr:rowOff>17210</xdr:rowOff>
    </xdr:to>
    <xdr:sp macro="" textlink="">
      <xdr:nvSpPr>
        <xdr:cNvPr id="25" name="Rectangle 3">
          <a:extLst>
            <a:ext uri="{FF2B5EF4-FFF2-40B4-BE49-F238E27FC236}">
              <a16:creationId xmlns:a16="http://schemas.microsoft.com/office/drawing/2014/main" id="{C1CA041E-2B28-BB9E-7B1B-4D17B46E861C}"/>
            </a:ext>
          </a:extLst>
        </xdr:cNvPr>
        <xdr:cNvSpPr>
          <a:spLocks noChangeArrowheads="1"/>
        </xdr:cNvSpPr>
      </xdr:nvSpPr>
      <xdr:spPr bwMode="auto">
        <a:xfrm>
          <a:off x="181927" y="6175888"/>
          <a:ext cx="2728800" cy="461197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America 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12</xdr:row>
      <xdr:rowOff>62847</xdr:rowOff>
    </xdr:from>
    <xdr:to>
      <xdr:col>3</xdr:col>
      <xdr:colOff>624727</xdr:colOff>
      <xdr:row>15</xdr:row>
      <xdr:rowOff>168</xdr:rowOff>
    </xdr:to>
    <xdr:sp macro="" textlink="">
      <xdr:nvSpPr>
        <xdr:cNvPr id="27" name="Rectangle 1">
          <a:extLst>
            <a:ext uri="{FF2B5EF4-FFF2-40B4-BE49-F238E27FC236}">
              <a16:creationId xmlns:a16="http://schemas.microsoft.com/office/drawing/2014/main" id="{9098573A-57BA-5F11-3627-FE8DE4A0F48A}"/>
            </a:ext>
          </a:extLst>
        </xdr:cNvPr>
        <xdr:cNvSpPr>
          <a:spLocks noChangeArrowheads="1"/>
        </xdr:cNvSpPr>
      </xdr:nvSpPr>
      <xdr:spPr bwMode="auto">
        <a:xfrm>
          <a:off x="181927" y="2396472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0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NC West</a:t>
          </a:r>
          <a:r>
            <a:rPr lang="en-US" altLang="ko-KR" sz="1100" b="0" i="0" strike="noStrike" baseline="0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 Holdings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 (100%)</a:t>
          </a:r>
        </a:p>
      </xdr:txBody>
    </xdr:sp>
    <xdr:clientData/>
  </xdr:twoCellAnchor>
  <xdr:twoCellAnchor>
    <xdr:from>
      <xdr:col>0</xdr:col>
      <xdr:colOff>181927</xdr:colOff>
      <xdr:row>24</xdr:row>
      <xdr:rowOff>79388</xdr:rowOff>
    </xdr:from>
    <xdr:to>
      <xdr:col>3</xdr:col>
      <xdr:colOff>624727</xdr:colOff>
      <xdr:row>27</xdr:row>
      <xdr:rowOff>16710</xdr:rowOff>
    </xdr:to>
    <xdr:sp macro="" textlink="">
      <xdr:nvSpPr>
        <xdr:cNvPr id="28" name="Rectangle 3">
          <a:extLst>
            <a:ext uri="{FF2B5EF4-FFF2-40B4-BE49-F238E27FC236}">
              <a16:creationId xmlns:a16="http://schemas.microsoft.com/office/drawing/2014/main" id="{D657BECB-9378-66F3-754C-C2CAC2E28DE7}"/>
            </a:ext>
          </a:extLst>
        </xdr:cNvPr>
        <xdr:cNvSpPr>
          <a:spLocks noChangeArrowheads="1"/>
        </xdr:cNvSpPr>
      </xdr:nvSpPr>
      <xdr:spPr bwMode="auto">
        <a:xfrm>
          <a:off x="181927" y="4556138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엔씨아이티에스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</a:p>
      </xdr:txBody>
    </xdr:sp>
    <xdr:clientData/>
  </xdr:twoCellAnchor>
  <xdr:twoCellAnchor>
    <xdr:from>
      <xdr:col>4</xdr:col>
      <xdr:colOff>396128</xdr:colOff>
      <xdr:row>15</xdr:row>
      <xdr:rowOff>65791</xdr:rowOff>
    </xdr:from>
    <xdr:to>
      <xdr:col>8</xdr:col>
      <xdr:colOff>76928</xdr:colOff>
      <xdr:row>18</xdr:row>
      <xdr:rowOff>3113</xdr:rowOff>
    </xdr:to>
    <xdr:sp macro="" textlink="">
      <xdr:nvSpPr>
        <xdr:cNvPr id="42" name="Rectangle 7">
          <a:extLst>
            <a:ext uri="{FF2B5EF4-FFF2-40B4-BE49-F238E27FC236}">
              <a16:creationId xmlns:a16="http://schemas.microsoft.com/office/drawing/2014/main" id="{8623A38A-6EDC-ECA0-1818-F0D10EAFBA51}"/>
            </a:ext>
          </a:extLst>
        </xdr:cNvPr>
        <xdr:cNvSpPr>
          <a:spLocks noChangeArrowheads="1"/>
        </xdr:cNvSpPr>
      </xdr:nvSpPr>
      <xdr:spPr bwMode="auto">
        <a:xfrm>
          <a:off x="3444128" y="2935197"/>
          <a:ext cx="2728800" cy="473104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en-US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포스크리에이티브파티</a:t>
          </a:r>
          <a:r>
            <a:rPr lang="ko-KR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(7%)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396128</xdr:colOff>
      <xdr:row>18</xdr:row>
      <xdr:rowOff>68736</xdr:rowOff>
    </xdr:from>
    <xdr:to>
      <xdr:col>8</xdr:col>
      <xdr:colOff>76928</xdr:colOff>
      <xdr:row>21</xdr:row>
      <xdr:rowOff>6057</xdr:rowOff>
    </xdr:to>
    <xdr:sp macro="" textlink="">
      <xdr:nvSpPr>
        <xdr:cNvPr id="43" name="Rectangle 7">
          <a:extLst>
            <a:ext uri="{FF2B5EF4-FFF2-40B4-BE49-F238E27FC236}">
              <a16:creationId xmlns:a16="http://schemas.microsoft.com/office/drawing/2014/main" id="{189BBE42-21A5-79B2-2D7D-5F4EACDA006C}"/>
            </a:ext>
          </a:extLst>
        </xdr:cNvPr>
        <xdr:cNvSpPr>
          <a:spLocks noChangeArrowheads="1"/>
        </xdr:cNvSpPr>
      </xdr:nvSpPr>
      <xdr:spPr bwMode="auto">
        <a:xfrm>
          <a:off x="3444128" y="3473924"/>
          <a:ext cx="2728800" cy="473102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메리크리스마스 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(31%)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396128</xdr:colOff>
      <xdr:row>21</xdr:row>
      <xdr:rowOff>71680</xdr:rowOff>
    </xdr:from>
    <xdr:to>
      <xdr:col>8</xdr:col>
      <xdr:colOff>76928</xdr:colOff>
      <xdr:row>24</xdr:row>
      <xdr:rowOff>9002</xdr:rowOff>
    </xdr:to>
    <xdr:sp macro="" textlink="">
      <xdr:nvSpPr>
        <xdr:cNvPr id="40" name="Rectangle 7">
          <a:extLst>
            <a:ext uri="{FF2B5EF4-FFF2-40B4-BE49-F238E27FC236}">
              <a16:creationId xmlns:a16="http://schemas.microsoft.com/office/drawing/2014/main" id="{5620D9ED-738D-FF73-0C0D-9D77D19B3340}"/>
            </a:ext>
          </a:extLst>
        </xdr:cNvPr>
        <xdr:cNvSpPr>
          <a:spLocks noChangeArrowheads="1"/>
        </xdr:cNvSpPr>
      </xdr:nvSpPr>
      <xdr:spPr bwMode="auto">
        <a:xfrm>
          <a:off x="3444128" y="4012649"/>
          <a:ext cx="2728800" cy="473103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en-US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라이브커넥트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(14%)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181927</xdr:colOff>
      <xdr:row>36</xdr:row>
      <xdr:rowOff>84024</xdr:rowOff>
    </xdr:from>
    <xdr:to>
      <xdr:col>3</xdr:col>
      <xdr:colOff>624727</xdr:colOff>
      <xdr:row>39</xdr:row>
      <xdr:rowOff>33251</xdr:rowOff>
    </xdr:to>
    <xdr:sp macro="" textlink="">
      <xdr:nvSpPr>
        <xdr:cNvPr id="49" name="Rectangle 3">
          <a:extLst>
            <a:ext uri="{FF2B5EF4-FFF2-40B4-BE49-F238E27FC236}">
              <a16:creationId xmlns:a16="http://schemas.microsoft.com/office/drawing/2014/main" id="{0F0389CD-03CD-DB2D-205B-5F7DE6565461}"/>
            </a:ext>
          </a:extLst>
        </xdr:cNvPr>
        <xdr:cNvSpPr>
          <a:spLocks noChangeArrowheads="1"/>
        </xdr:cNvSpPr>
      </xdr:nvSpPr>
      <xdr:spPr bwMode="auto">
        <a:xfrm>
          <a:off x="181927" y="6703899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NCSOFT ASIA HOLDINGS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4</xdr:col>
      <xdr:colOff>396128</xdr:colOff>
      <xdr:row>24</xdr:row>
      <xdr:rowOff>74625</xdr:rowOff>
    </xdr:from>
    <xdr:to>
      <xdr:col>8</xdr:col>
      <xdr:colOff>76928</xdr:colOff>
      <xdr:row>27</xdr:row>
      <xdr:rowOff>11947</xdr:rowOff>
    </xdr:to>
    <xdr:sp macro="" textlink="">
      <xdr:nvSpPr>
        <xdr:cNvPr id="2" name="Rectangle 7">
          <a:extLst>
            <a:ext uri="{FF2B5EF4-FFF2-40B4-BE49-F238E27FC236}">
              <a16:creationId xmlns:a16="http://schemas.microsoft.com/office/drawing/2014/main" id="{8368EE06-C4DD-9632-8ED3-65DDC0FEFDC6}"/>
            </a:ext>
          </a:extLst>
        </xdr:cNvPr>
        <xdr:cNvSpPr>
          <a:spLocks noChangeArrowheads="1"/>
        </xdr:cNvSpPr>
      </xdr:nvSpPr>
      <xdr:spPr bwMode="auto">
        <a:xfrm>
          <a:off x="3444128" y="4551375"/>
          <a:ext cx="2728800" cy="473103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en-US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빅게임스튜디오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(16%)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396128</xdr:colOff>
      <xdr:row>27</xdr:row>
      <xdr:rowOff>77570</xdr:rowOff>
    </xdr:from>
    <xdr:to>
      <xdr:col>8</xdr:col>
      <xdr:colOff>76928</xdr:colOff>
      <xdr:row>30</xdr:row>
      <xdr:rowOff>14891</xdr:rowOff>
    </xdr:to>
    <xdr:sp macro="" textlink="">
      <xdr:nvSpPr>
        <xdr:cNvPr id="3" name="Rectangle 7">
          <a:extLst>
            <a:ext uri="{FF2B5EF4-FFF2-40B4-BE49-F238E27FC236}">
              <a16:creationId xmlns:a16="http://schemas.microsoft.com/office/drawing/2014/main" id="{C4279621-1D33-5BDB-5D85-62A4DE018DDE}"/>
            </a:ext>
          </a:extLst>
        </xdr:cNvPr>
        <xdr:cNvSpPr>
          <a:spLocks noChangeArrowheads="1"/>
        </xdr:cNvSpPr>
      </xdr:nvSpPr>
      <xdr:spPr bwMode="auto">
        <a:xfrm>
          <a:off x="3444128" y="5090101"/>
          <a:ext cx="2728800" cy="473103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en-US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미스틸게임즈 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(9%)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181927</xdr:colOff>
      <xdr:row>27</xdr:row>
      <xdr:rowOff>83524</xdr:rowOff>
    </xdr:from>
    <xdr:to>
      <xdr:col>3</xdr:col>
      <xdr:colOff>624727</xdr:colOff>
      <xdr:row>30</xdr:row>
      <xdr:rowOff>20845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C0FCE477-91C5-54BE-F565-B64481BEE7EF}"/>
            </a:ext>
          </a:extLst>
        </xdr:cNvPr>
        <xdr:cNvSpPr>
          <a:spLocks noChangeArrowheads="1"/>
        </xdr:cNvSpPr>
      </xdr:nvSpPr>
      <xdr:spPr bwMode="auto">
        <a:xfrm>
          <a:off x="181927" y="5096055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엔씨소프트서비스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</a:p>
      </xdr:txBody>
    </xdr:sp>
    <xdr:clientData/>
  </xdr:twoCellAnchor>
  <xdr:twoCellAnchor>
    <xdr:from>
      <xdr:col>0</xdr:col>
      <xdr:colOff>181927</xdr:colOff>
      <xdr:row>39</xdr:row>
      <xdr:rowOff>100065</xdr:rowOff>
    </xdr:from>
    <xdr:to>
      <xdr:col>3</xdr:col>
      <xdr:colOff>624727</xdr:colOff>
      <xdr:row>42</xdr:row>
      <xdr:rowOff>37387</xdr:rowOff>
    </xdr:to>
    <xdr:sp macro="" textlink="">
      <xdr:nvSpPr>
        <xdr:cNvPr id="7" name="Rectangle 3">
          <a:extLst>
            <a:ext uri="{FF2B5EF4-FFF2-40B4-BE49-F238E27FC236}">
              <a16:creationId xmlns:a16="http://schemas.microsoft.com/office/drawing/2014/main" id="{B38320C5-295C-50AD-7D0E-C9F352954F07}"/>
            </a:ext>
          </a:extLst>
        </xdr:cNvPr>
        <xdr:cNvSpPr>
          <a:spLocks noChangeArrowheads="1"/>
        </xdr:cNvSpPr>
      </xdr:nvSpPr>
      <xdr:spPr bwMode="auto">
        <a:xfrm>
          <a:off x="181927" y="7243815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INDYGO Group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(67%)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42</xdr:row>
      <xdr:rowOff>104201</xdr:rowOff>
    </xdr:from>
    <xdr:to>
      <xdr:col>3</xdr:col>
      <xdr:colOff>624727</xdr:colOff>
      <xdr:row>45</xdr:row>
      <xdr:rowOff>41522</xdr:rowOff>
    </xdr:to>
    <xdr:sp macro="" textlink="">
      <xdr:nvSpPr>
        <xdr:cNvPr id="8" name="Rectangle 3">
          <a:extLst>
            <a:ext uri="{FF2B5EF4-FFF2-40B4-BE49-F238E27FC236}">
              <a16:creationId xmlns:a16="http://schemas.microsoft.com/office/drawing/2014/main" id="{C1644334-0F85-95E2-E5B0-B2008D2BD88F}"/>
            </a:ext>
          </a:extLst>
        </xdr:cNvPr>
        <xdr:cNvSpPr>
          <a:spLocks noChangeArrowheads="1"/>
        </xdr:cNvSpPr>
      </xdr:nvSpPr>
      <xdr:spPr bwMode="auto">
        <a:xfrm>
          <a:off x="181927" y="7783732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스프링컴즈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(80%)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45</xdr:row>
      <xdr:rowOff>108336</xdr:rowOff>
    </xdr:from>
    <xdr:to>
      <xdr:col>3</xdr:col>
      <xdr:colOff>624727</xdr:colOff>
      <xdr:row>48</xdr:row>
      <xdr:rowOff>45657</xdr:rowOff>
    </xdr:to>
    <xdr:sp macro="" textlink="">
      <xdr:nvSpPr>
        <xdr:cNvPr id="5" name="Rectangle 3">
          <a:extLst>
            <a:ext uri="{FF2B5EF4-FFF2-40B4-BE49-F238E27FC236}">
              <a16:creationId xmlns:a16="http://schemas.microsoft.com/office/drawing/2014/main" id="{70BF553F-E0F3-3DFB-63C4-A352F4FFC8EA}"/>
            </a:ext>
          </a:extLst>
        </xdr:cNvPr>
        <xdr:cNvSpPr>
          <a:spLocks noChangeArrowheads="1"/>
        </xdr:cNvSpPr>
      </xdr:nvSpPr>
      <xdr:spPr bwMode="auto">
        <a:xfrm>
          <a:off x="181927" y="8323649"/>
          <a:ext cx="2728800" cy="47310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엔씨큐에이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48</xdr:row>
      <xdr:rowOff>112471</xdr:rowOff>
    </xdr:from>
    <xdr:to>
      <xdr:col>3</xdr:col>
      <xdr:colOff>624727</xdr:colOff>
      <xdr:row>51</xdr:row>
      <xdr:rowOff>49793</xdr:rowOff>
    </xdr:to>
    <xdr:sp macro="" textlink="">
      <xdr:nvSpPr>
        <xdr:cNvPr id="6" name="Rectangle 3">
          <a:extLst>
            <a:ext uri="{FF2B5EF4-FFF2-40B4-BE49-F238E27FC236}">
              <a16:creationId xmlns:a16="http://schemas.microsoft.com/office/drawing/2014/main" id="{06E871BF-7830-FCBA-CCD9-484142FEAF28}"/>
            </a:ext>
          </a:extLst>
        </xdr:cNvPr>
        <xdr:cNvSpPr>
          <a:spLocks noChangeArrowheads="1"/>
        </xdr:cNvSpPr>
      </xdr:nvSpPr>
      <xdr:spPr bwMode="auto">
        <a:xfrm>
          <a:off x="181927" y="8863565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엔씨아이디에스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51</xdr:row>
      <xdr:rowOff>116607</xdr:rowOff>
    </xdr:from>
    <xdr:to>
      <xdr:col>3</xdr:col>
      <xdr:colOff>624727</xdr:colOff>
      <xdr:row>54</xdr:row>
      <xdr:rowOff>53929</xdr:rowOff>
    </xdr:to>
    <xdr:sp macro="" textlink="">
      <xdr:nvSpPr>
        <xdr:cNvPr id="9" name="Rectangle 3">
          <a:extLst>
            <a:ext uri="{FF2B5EF4-FFF2-40B4-BE49-F238E27FC236}">
              <a16:creationId xmlns:a16="http://schemas.microsoft.com/office/drawing/2014/main" id="{8623474D-FCA5-C35E-B147-D6AC4A18025B}"/>
            </a:ext>
          </a:extLst>
        </xdr:cNvPr>
        <xdr:cNvSpPr>
          <a:spLocks noChangeArrowheads="1"/>
        </xdr:cNvSpPr>
      </xdr:nvSpPr>
      <xdr:spPr bwMode="auto">
        <a:xfrm>
          <a:off x="181927" y="9403482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퍼스트스파크게임즈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181927</xdr:colOff>
      <xdr:row>54</xdr:row>
      <xdr:rowOff>120742</xdr:rowOff>
    </xdr:from>
    <xdr:to>
      <xdr:col>3</xdr:col>
      <xdr:colOff>624727</xdr:colOff>
      <xdr:row>57</xdr:row>
      <xdr:rowOff>58063</xdr:rowOff>
    </xdr:to>
    <xdr:sp macro="" textlink="">
      <xdr:nvSpPr>
        <xdr:cNvPr id="10" name="Rectangle 3">
          <a:extLst>
            <a:ext uri="{FF2B5EF4-FFF2-40B4-BE49-F238E27FC236}">
              <a16:creationId xmlns:a16="http://schemas.microsoft.com/office/drawing/2014/main" id="{629B71BA-EFA8-9B89-A145-CDED0890799B}"/>
            </a:ext>
          </a:extLst>
        </xdr:cNvPr>
        <xdr:cNvSpPr>
          <a:spLocks noChangeArrowheads="1"/>
        </xdr:cNvSpPr>
      </xdr:nvSpPr>
      <xdr:spPr bwMode="auto">
        <a:xfrm>
          <a:off x="181927" y="9943398"/>
          <a:ext cx="2728800" cy="47310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빅파이어게임즈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4</xdr:col>
      <xdr:colOff>396128</xdr:colOff>
      <xdr:row>30</xdr:row>
      <xdr:rowOff>80514</xdr:rowOff>
    </xdr:from>
    <xdr:to>
      <xdr:col>8</xdr:col>
      <xdr:colOff>76928</xdr:colOff>
      <xdr:row>33</xdr:row>
      <xdr:rowOff>17835</xdr:rowOff>
    </xdr:to>
    <xdr:sp macro="" textlink="">
      <xdr:nvSpPr>
        <xdr:cNvPr id="11" name="Rectangle 7">
          <a:extLst>
            <a:ext uri="{FF2B5EF4-FFF2-40B4-BE49-F238E27FC236}">
              <a16:creationId xmlns:a16="http://schemas.microsoft.com/office/drawing/2014/main" id="{F52A0BB7-88D9-73AD-B051-73A03E3A86A8}"/>
            </a:ext>
          </a:extLst>
        </xdr:cNvPr>
        <xdr:cNvSpPr>
          <a:spLocks noChangeArrowheads="1"/>
        </xdr:cNvSpPr>
      </xdr:nvSpPr>
      <xdr:spPr bwMode="auto">
        <a:xfrm>
          <a:off x="3444128" y="5628827"/>
          <a:ext cx="2728800" cy="473102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Virtual Alchemy (11%)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396128</xdr:colOff>
      <xdr:row>33</xdr:row>
      <xdr:rowOff>83458</xdr:rowOff>
    </xdr:from>
    <xdr:to>
      <xdr:col>8</xdr:col>
      <xdr:colOff>76928</xdr:colOff>
      <xdr:row>36</xdr:row>
      <xdr:rowOff>18398</xdr:rowOff>
    </xdr:to>
    <xdr:sp macro="" textlink="">
      <xdr:nvSpPr>
        <xdr:cNvPr id="12" name="Rectangle 7">
          <a:extLst>
            <a:ext uri="{FF2B5EF4-FFF2-40B4-BE49-F238E27FC236}">
              <a16:creationId xmlns:a16="http://schemas.microsoft.com/office/drawing/2014/main" id="{9B13AF3B-1C74-A6E6-FAAB-C9484A9F7428}"/>
            </a:ext>
          </a:extLst>
        </xdr:cNvPr>
        <xdr:cNvSpPr>
          <a:spLocks noChangeArrowheads="1"/>
        </xdr:cNvSpPr>
      </xdr:nvSpPr>
      <xdr:spPr bwMode="auto">
        <a:xfrm>
          <a:off x="3444128" y="6167552"/>
          <a:ext cx="2728800" cy="470721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en-US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덱사스튜디오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(10%)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396128</xdr:colOff>
      <xdr:row>36</xdr:row>
      <xdr:rowOff>84024</xdr:rowOff>
    </xdr:from>
    <xdr:to>
      <xdr:col>8</xdr:col>
      <xdr:colOff>76928</xdr:colOff>
      <xdr:row>39</xdr:row>
      <xdr:rowOff>33251</xdr:rowOff>
    </xdr:to>
    <xdr:sp macro="" textlink="">
      <xdr:nvSpPr>
        <xdr:cNvPr id="13" name="Rectangle 7">
          <a:extLst>
            <a:ext uri="{FF2B5EF4-FFF2-40B4-BE49-F238E27FC236}">
              <a16:creationId xmlns:a16="http://schemas.microsoft.com/office/drawing/2014/main" id="{FA69D74B-D517-C9DB-A8CB-4F338659170D}"/>
            </a:ext>
          </a:extLst>
        </xdr:cNvPr>
        <xdr:cNvSpPr>
          <a:spLocks noChangeArrowheads="1"/>
        </xdr:cNvSpPr>
      </xdr:nvSpPr>
      <xdr:spPr bwMode="auto">
        <a:xfrm>
          <a:off x="3444128" y="6703899"/>
          <a:ext cx="2728800" cy="473102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ko-KR" altLang="en-US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디나미스원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(9%)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393747</xdr:colOff>
      <xdr:row>39</xdr:row>
      <xdr:rowOff>105456</xdr:rowOff>
    </xdr:from>
    <xdr:to>
      <xdr:col>8</xdr:col>
      <xdr:colOff>74547</xdr:colOff>
      <xdr:row>42</xdr:row>
      <xdr:rowOff>42777</xdr:rowOff>
    </xdr:to>
    <xdr:sp macro="" textlink="">
      <xdr:nvSpPr>
        <xdr:cNvPr id="14" name="Rectangle 7">
          <a:extLst>
            <a:ext uri="{FF2B5EF4-FFF2-40B4-BE49-F238E27FC236}">
              <a16:creationId xmlns:a16="http://schemas.microsoft.com/office/drawing/2014/main" id="{AD9C6A23-526E-47B5-9A79-0CC63264D21D}"/>
            </a:ext>
          </a:extLst>
        </xdr:cNvPr>
        <xdr:cNvSpPr>
          <a:spLocks noChangeArrowheads="1"/>
        </xdr:cNvSpPr>
      </xdr:nvSpPr>
      <xdr:spPr bwMode="auto">
        <a:xfrm>
          <a:off x="3441747" y="7249206"/>
          <a:ext cx="2728800" cy="473102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Emptyvessel (13%)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168320</xdr:colOff>
      <xdr:row>57</xdr:row>
      <xdr:rowOff>132648</xdr:rowOff>
    </xdr:from>
    <xdr:to>
      <xdr:col>3</xdr:col>
      <xdr:colOff>611120</xdr:colOff>
      <xdr:row>60</xdr:row>
      <xdr:rowOff>69970</xdr:rowOff>
    </xdr:to>
    <xdr:sp macro="" textlink="">
      <xdr:nvSpPr>
        <xdr:cNvPr id="16" name="Rectangle 3">
          <a:extLst>
            <a:ext uri="{FF2B5EF4-FFF2-40B4-BE49-F238E27FC236}">
              <a16:creationId xmlns:a16="http://schemas.microsoft.com/office/drawing/2014/main" id="{75417868-8477-4819-B697-B084805BF3F4}"/>
            </a:ext>
          </a:extLst>
        </xdr:cNvPr>
        <xdr:cNvSpPr>
          <a:spLocks noChangeArrowheads="1"/>
        </xdr:cNvSpPr>
      </xdr:nvSpPr>
      <xdr:spPr bwMode="auto">
        <a:xfrm>
          <a:off x="168320" y="10406041"/>
          <a:ext cx="2728800" cy="468000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엔씨에이아이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163285</xdr:colOff>
      <xdr:row>60</xdr:row>
      <xdr:rowOff>136072</xdr:rowOff>
    </xdr:from>
    <xdr:to>
      <xdr:col>3</xdr:col>
      <xdr:colOff>606085</xdr:colOff>
      <xdr:row>63</xdr:row>
      <xdr:rowOff>73393</xdr:rowOff>
    </xdr:to>
    <xdr:sp macro="" textlink="">
      <xdr:nvSpPr>
        <xdr:cNvPr id="17" name="Rectangle 3">
          <a:extLst>
            <a:ext uri="{FF2B5EF4-FFF2-40B4-BE49-F238E27FC236}">
              <a16:creationId xmlns:a16="http://schemas.microsoft.com/office/drawing/2014/main" id="{CF2EF780-5D9D-4E8F-9CE3-6BE1943BF672}"/>
            </a:ext>
          </a:extLst>
        </xdr:cNvPr>
        <xdr:cNvSpPr>
          <a:spLocks noChangeArrowheads="1"/>
        </xdr:cNvSpPr>
      </xdr:nvSpPr>
      <xdr:spPr bwMode="auto">
        <a:xfrm>
          <a:off x="163285" y="10940143"/>
          <a:ext cx="2728800" cy="468000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ko-KR" altLang="en-US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루디우스게임즈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실행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50DA85-DE92-489D-80FA-59FCD21326A2}">
  <sheetPr>
    <pageSetUpPr fitToPage="1"/>
  </sheetPr>
  <dimension ref="A1"/>
  <sheetViews>
    <sheetView showGridLines="0" tabSelected="1" view="pageBreakPreview" zoomScaleNormal="100" zoomScaleSheetLayoutView="100" workbookViewId="0"/>
  </sheetViews>
  <sheetFormatPr defaultRowHeight="13.5"/>
  <cols>
    <col min="1" max="16384" width="8.88671875" style="67"/>
  </cols>
  <sheetData/>
  <phoneticPr fontId="3" type="noConversion"/>
  <printOptions horizontalCentered="1" verticalCentered="1"/>
  <pageMargins left="0.23622047244094491" right="0.39370078740157483" top="0.98425196850393704" bottom="0.98425196850393704" header="0.51181102362204722" footer="0.51181102362204722"/>
  <pageSetup paperSize="9" scale="9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CC532-FFC7-47A8-BE10-C1F84222559A}">
  <sheetPr>
    <pageSetUpPr fitToPage="1"/>
  </sheetPr>
  <dimension ref="A1:I39"/>
  <sheetViews>
    <sheetView showGridLines="0" zoomScaleNormal="100" zoomScaleSheetLayoutView="100" workbookViewId="0"/>
  </sheetViews>
  <sheetFormatPr defaultRowHeight="14.25" customHeight="1"/>
  <cols>
    <col min="1" max="8" width="8.88671875" style="1"/>
    <col min="9" max="9" width="2.88671875" style="1" customWidth="1"/>
    <col min="10" max="16384" width="8.88671875" style="1"/>
  </cols>
  <sheetData>
    <row r="1" spans="1:9" s="4" customFormat="1" ht="14.25" customHeight="1">
      <c r="A1" s="2"/>
      <c r="B1" s="3"/>
      <c r="C1" s="3"/>
      <c r="D1" s="3"/>
      <c r="E1" s="3"/>
      <c r="F1" s="3"/>
      <c r="G1" s="3"/>
      <c r="H1" s="3"/>
      <c r="I1" s="3"/>
    </row>
    <row r="2" spans="1:9" s="4" customFormat="1" ht="14.25" customHeight="1">
      <c r="A2" s="3"/>
      <c r="B2" s="3"/>
      <c r="C2" s="3"/>
      <c r="D2" s="3"/>
      <c r="E2" s="3"/>
      <c r="F2" s="3"/>
      <c r="G2" s="3"/>
      <c r="H2" s="3"/>
      <c r="I2" s="3"/>
    </row>
    <row r="3" spans="1:9" s="6" customFormat="1" ht="29.25" customHeight="1">
      <c r="A3" s="237" t="s">
        <v>288</v>
      </c>
      <c r="B3" s="237"/>
      <c r="C3" s="237"/>
      <c r="D3" s="237"/>
      <c r="E3" s="237"/>
      <c r="F3" s="237"/>
      <c r="G3" s="237"/>
      <c r="H3" s="237"/>
      <c r="I3" s="237"/>
    </row>
    <row r="4" spans="1:9" s="4" customFormat="1" ht="14.25" customHeight="1">
      <c r="A4" s="5"/>
      <c r="B4" s="5"/>
      <c r="C4" s="5"/>
      <c r="D4" s="5"/>
      <c r="E4" s="5"/>
      <c r="F4" s="5"/>
      <c r="G4" s="5"/>
      <c r="H4" s="5"/>
      <c r="I4" s="5"/>
    </row>
    <row r="5" spans="1:9" s="4" customFormat="1" ht="14.25" customHeight="1">
      <c r="A5" s="5"/>
      <c r="B5" s="5"/>
      <c r="C5" s="5"/>
      <c r="D5" s="5"/>
      <c r="E5" s="5"/>
      <c r="F5" s="5"/>
      <c r="G5" s="5"/>
      <c r="H5" s="5"/>
      <c r="I5" s="5"/>
    </row>
    <row r="6" spans="1:9" s="4" customFormat="1" ht="14.25" customHeight="1">
      <c r="A6" s="5"/>
      <c r="B6" s="5"/>
      <c r="C6" s="5"/>
      <c r="D6" s="5"/>
      <c r="E6" s="5"/>
      <c r="F6" s="5"/>
      <c r="G6" s="5"/>
      <c r="H6" s="5"/>
      <c r="I6" s="5"/>
    </row>
    <row r="7" spans="1:9" s="4" customFormat="1" ht="14.25" customHeight="1">
      <c r="A7" s="5"/>
      <c r="B7" s="5"/>
      <c r="C7" s="5"/>
      <c r="D7" s="5"/>
      <c r="E7" s="5"/>
      <c r="F7" s="5"/>
      <c r="G7" s="5"/>
      <c r="H7" s="5"/>
      <c r="I7" s="5"/>
    </row>
    <row r="8" spans="1:9" s="4" customFormat="1" ht="14.25" customHeight="1">
      <c r="A8" s="5"/>
      <c r="B8" s="5"/>
      <c r="C8" s="5"/>
      <c r="D8" s="5"/>
      <c r="E8" s="5"/>
      <c r="F8" s="5"/>
      <c r="G8" s="5"/>
      <c r="H8" s="5"/>
      <c r="I8" s="5"/>
    </row>
    <row r="9" spans="1:9" s="4" customFormat="1" ht="14.25" customHeight="1">
      <c r="A9" s="5"/>
      <c r="B9" s="5"/>
      <c r="C9" s="5"/>
      <c r="D9" s="5"/>
      <c r="E9" s="5"/>
      <c r="F9" s="5"/>
      <c r="G9" s="5"/>
      <c r="H9" s="5"/>
      <c r="I9" s="5"/>
    </row>
    <row r="10" spans="1:9" s="4" customFormat="1" ht="14.25" customHeight="1">
      <c r="A10" s="5"/>
      <c r="B10" s="5"/>
      <c r="C10" s="5"/>
      <c r="D10" s="5"/>
      <c r="E10" s="5"/>
      <c r="F10" s="5"/>
      <c r="G10" s="5"/>
      <c r="H10" s="5"/>
      <c r="I10" s="5"/>
    </row>
    <row r="11" spans="1:9" s="4" customFormat="1" ht="14.25" customHeight="1">
      <c r="A11" s="5"/>
      <c r="B11" s="5"/>
      <c r="C11" s="5"/>
      <c r="D11" s="5"/>
      <c r="E11" s="5"/>
      <c r="F11" s="5"/>
      <c r="G11" s="5"/>
      <c r="H11" s="5"/>
      <c r="I11" s="5"/>
    </row>
    <row r="12" spans="1:9" s="4" customFormat="1" ht="14.25" customHeight="1">
      <c r="A12" s="5"/>
      <c r="B12" s="5"/>
      <c r="C12" s="5"/>
      <c r="D12" s="5"/>
      <c r="E12" s="5"/>
      <c r="F12" s="5"/>
      <c r="G12" s="5"/>
      <c r="H12" s="5"/>
      <c r="I12" s="5"/>
    </row>
    <row r="13" spans="1:9" s="4" customFormat="1" ht="14.25" customHeight="1">
      <c r="A13" s="5"/>
      <c r="B13" s="5"/>
      <c r="C13" s="5"/>
      <c r="D13" s="5"/>
      <c r="E13" s="5"/>
      <c r="F13" s="5"/>
      <c r="G13" s="5"/>
      <c r="H13" s="5"/>
      <c r="I13" s="5"/>
    </row>
    <row r="14" spans="1:9" s="4" customFormat="1" ht="14.25" customHeight="1">
      <c r="A14" s="5"/>
      <c r="B14" s="5"/>
      <c r="C14" s="5"/>
      <c r="D14" s="5"/>
      <c r="E14" s="5"/>
      <c r="F14" s="5"/>
      <c r="G14" s="5"/>
      <c r="H14" s="5"/>
      <c r="I14" s="5"/>
    </row>
    <row r="15" spans="1:9" s="4" customFormat="1" ht="14.25" customHeight="1">
      <c r="A15" s="5"/>
      <c r="B15" s="5"/>
      <c r="C15" s="5"/>
      <c r="D15" s="5"/>
      <c r="E15" s="5"/>
      <c r="F15" s="5"/>
      <c r="G15" s="5"/>
      <c r="H15" s="5"/>
      <c r="I15" s="5"/>
    </row>
    <row r="16" spans="1:9" s="4" customFormat="1" ht="14.25" customHeight="1">
      <c r="A16" s="5"/>
      <c r="B16" s="5"/>
      <c r="C16" s="5"/>
      <c r="D16" s="5"/>
      <c r="E16" s="5"/>
      <c r="F16" s="5"/>
      <c r="G16" s="5"/>
      <c r="H16" s="5"/>
      <c r="I16" s="5"/>
    </row>
    <row r="17" spans="1:9" s="4" customFormat="1" ht="14.25" customHeight="1">
      <c r="A17" s="5"/>
      <c r="B17" s="5"/>
      <c r="C17" s="5"/>
      <c r="D17" s="5"/>
      <c r="E17" s="5"/>
      <c r="F17" s="5"/>
      <c r="G17" s="5"/>
      <c r="H17" s="5"/>
      <c r="I17" s="5"/>
    </row>
    <row r="18" spans="1:9" s="4" customFormat="1" ht="14.25" customHeight="1">
      <c r="A18" s="5"/>
      <c r="B18" s="5"/>
      <c r="C18" s="5"/>
      <c r="D18" s="5"/>
      <c r="E18" s="5"/>
      <c r="F18" s="5"/>
      <c r="G18" s="5"/>
      <c r="H18" s="5"/>
      <c r="I18" s="5"/>
    </row>
    <row r="19" spans="1:9" s="4" customFormat="1" ht="14.25" customHeight="1">
      <c r="A19" s="5"/>
      <c r="B19" s="5"/>
      <c r="C19" s="5"/>
      <c r="D19" s="5"/>
      <c r="E19" s="5"/>
      <c r="F19" s="5"/>
      <c r="G19" s="5"/>
      <c r="H19" s="5"/>
      <c r="I19" s="5"/>
    </row>
    <row r="20" spans="1:9" s="4" customFormat="1" ht="14.25" customHeight="1">
      <c r="A20" s="5"/>
      <c r="B20" s="5"/>
      <c r="C20" s="5"/>
      <c r="D20" s="5"/>
      <c r="E20" s="5"/>
      <c r="F20" s="5"/>
      <c r="G20" s="5"/>
      <c r="H20" s="5"/>
      <c r="I20" s="5"/>
    </row>
    <row r="21" spans="1:9" s="4" customFormat="1" ht="14.25" customHeight="1">
      <c r="A21" s="5"/>
      <c r="B21" s="5"/>
      <c r="C21" s="5"/>
      <c r="D21" s="5"/>
      <c r="E21" s="5"/>
      <c r="F21" s="5"/>
      <c r="G21" s="5"/>
      <c r="H21" s="5"/>
      <c r="I21" s="5"/>
    </row>
    <row r="22" spans="1:9" s="4" customFormat="1" ht="14.25" customHeight="1">
      <c r="A22" s="5"/>
      <c r="B22" s="5"/>
      <c r="C22" s="5"/>
      <c r="D22" s="5"/>
      <c r="E22" s="5"/>
      <c r="F22" s="5"/>
      <c r="G22" s="5"/>
      <c r="H22" s="5"/>
      <c r="I22" s="5"/>
    </row>
    <row r="23" spans="1:9" s="4" customFormat="1" ht="14.25" customHeight="1">
      <c r="A23" s="5"/>
      <c r="B23" s="5"/>
      <c r="C23" s="5"/>
      <c r="D23" s="5"/>
      <c r="E23" s="5"/>
      <c r="F23" s="5"/>
      <c r="G23" s="5"/>
      <c r="H23" s="5"/>
      <c r="I23" s="5"/>
    </row>
    <row r="24" spans="1:9" s="4" customFormat="1" ht="14.25" customHeight="1">
      <c r="A24" s="5"/>
      <c r="B24" s="5"/>
      <c r="C24" s="5"/>
      <c r="D24" s="5"/>
      <c r="E24" s="5"/>
      <c r="F24" s="5"/>
      <c r="G24" s="5"/>
      <c r="H24" s="5"/>
      <c r="I24" s="5"/>
    </row>
    <row r="25" spans="1:9" s="4" customFormat="1" ht="14.25" customHeight="1">
      <c r="A25" s="5"/>
      <c r="B25" s="5"/>
      <c r="C25" s="5"/>
      <c r="D25" s="5"/>
      <c r="E25" s="5"/>
      <c r="F25" s="5"/>
      <c r="G25" s="5"/>
      <c r="H25" s="5"/>
      <c r="I25" s="5"/>
    </row>
    <row r="26" spans="1:9" s="4" customFormat="1" ht="14.25" customHeight="1">
      <c r="A26" s="5"/>
      <c r="B26" s="5"/>
      <c r="C26" s="5"/>
      <c r="D26" s="5"/>
      <c r="E26" s="5"/>
      <c r="F26" s="5"/>
      <c r="G26" s="5"/>
      <c r="H26" s="5"/>
      <c r="I26" s="5"/>
    </row>
    <row r="27" spans="1:9" s="4" customFormat="1" ht="14.25" customHeight="1">
      <c r="A27" s="3"/>
      <c r="B27" s="3"/>
      <c r="C27" s="3"/>
      <c r="D27" s="3"/>
      <c r="E27" s="3"/>
      <c r="F27" s="3"/>
      <c r="G27" s="3"/>
      <c r="H27" s="3"/>
      <c r="I27" s="3"/>
    </row>
    <row r="28" spans="1:9" s="4" customFormat="1" ht="14.25" customHeight="1">
      <c r="A28" s="3"/>
      <c r="B28" s="3"/>
      <c r="C28" s="3"/>
      <c r="D28" s="3"/>
      <c r="E28" s="3"/>
      <c r="F28" s="3"/>
      <c r="G28" s="3"/>
      <c r="H28" s="3"/>
      <c r="I28" s="3"/>
    </row>
    <row r="29" spans="1:9" s="4" customFormat="1" ht="14.25" customHeight="1">
      <c r="A29" s="3"/>
      <c r="B29" s="3"/>
      <c r="C29" s="3"/>
      <c r="D29" s="3"/>
      <c r="E29" s="3"/>
      <c r="F29" s="3"/>
      <c r="G29" s="3"/>
      <c r="H29" s="3"/>
      <c r="I29" s="3"/>
    </row>
    <row r="30" spans="1:9" s="4" customFormat="1" ht="14.25" customHeight="1">
      <c r="A30" s="3"/>
      <c r="B30" s="3"/>
      <c r="C30" s="3"/>
      <c r="D30" s="3"/>
      <c r="E30" s="3"/>
      <c r="F30" s="3"/>
      <c r="G30" s="3"/>
      <c r="H30" s="3"/>
      <c r="I30" s="3"/>
    </row>
    <row r="31" spans="1:9" s="4" customFormat="1" ht="14.25" customHeight="1">
      <c r="A31" s="3"/>
      <c r="B31" s="3"/>
      <c r="C31" s="3"/>
      <c r="D31" s="3"/>
      <c r="E31" s="3"/>
      <c r="F31" s="3"/>
      <c r="G31" s="3"/>
      <c r="H31" s="3"/>
      <c r="I31" s="3"/>
    </row>
    <row r="32" spans="1:9" s="4" customFormat="1" ht="14.25" customHeight="1">
      <c r="A32" s="3"/>
      <c r="B32" s="3"/>
      <c r="C32" s="3"/>
      <c r="D32" s="3"/>
      <c r="E32" s="3"/>
      <c r="F32" s="3"/>
      <c r="G32" s="3"/>
      <c r="H32" s="3"/>
      <c r="I32" s="3"/>
    </row>
    <row r="33" spans="1:9" s="4" customFormat="1" ht="14.25" customHeight="1">
      <c r="A33" s="3"/>
      <c r="B33" s="3"/>
      <c r="C33" s="3"/>
      <c r="D33" s="3"/>
      <c r="E33" s="3"/>
      <c r="F33" s="3"/>
      <c r="G33" s="3"/>
      <c r="H33" s="3"/>
      <c r="I33" s="3"/>
    </row>
    <row r="34" spans="1:9" s="4" customFormat="1" ht="14.25" customHeight="1">
      <c r="A34" s="3"/>
      <c r="B34" s="3"/>
      <c r="C34" s="3"/>
      <c r="D34" s="3"/>
      <c r="E34" s="3"/>
      <c r="F34" s="3"/>
      <c r="G34" s="3"/>
      <c r="H34" s="3"/>
      <c r="I34" s="3"/>
    </row>
    <row r="35" spans="1:9" s="4" customFormat="1" ht="14.25" customHeight="1">
      <c r="A35" s="3"/>
      <c r="B35" s="3"/>
      <c r="C35" s="3"/>
      <c r="D35" s="3"/>
      <c r="E35" s="3"/>
      <c r="F35" s="3"/>
      <c r="G35" s="3"/>
      <c r="H35" s="3"/>
      <c r="I35" s="3"/>
    </row>
    <row r="36" spans="1:9" s="4" customFormat="1" ht="14.25" customHeight="1">
      <c r="A36" s="3"/>
      <c r="B36" s="3"/>
      <c r="C36" s="3"/>
      <c r="D36" s="3"/>
      <c r="E36" s="3"/>
      <c r="F36" s="3"/>
      <c r="G36" s="3"/>
      <c r="H36" s="3"/>
      <c r="I36" s="3"/>
    </row>
    <row r="37" spans="1:9" s="4" customFormat="1" ht="14.25" customHeight="1">
      <c r="A37" s="3"/>
      <c r="B37" s="3"/>
      <c r="C37" s="3"/>
      <c r="D37" s="3"/>
      <c r="E37" s="3"/>
      <c r="F37" s="3"/>
      <c r="G37" s="3"/>
      <c r="H37" s="3"/>
      <c r="I37" s="3"/>
    </row>
    <row r="38" spans="1:9" ht="14.25" customHeight="1">
      <c r="A38" s="2"/>
      <c r="B38" s="2"/>
      <c r="C38" s="2"/>
      <c r="D38" s="2"/>
      <c r="E38" s="2"/>
      <c r="F38" s="2"/>
      <c r="G38" s="2"/>
      <c r="H38" s="2"/>
      <c r="I38" s="2"/>
    </row>
    <row r="39" spans="1:9" ht="13.5" customHeight="1">
      <c r="A39" s="2"/>
      <c r="B39" s="2"/>
      <c r="C39" s="2"/>
      <c r="D39" s="2"/>
      <c r="E39" s="2"/>
      <c r="F39" s="2"/>
      <c r="G39" s="2"/>
      <c r="H39" s="2"/>
      <c r="I39" s="2"/>
    </row>
  </sheetData>
  <mergeCells count="1">
    <mergeCell ref="A3:I3"/>
  </mergeCells>
  <phoneticPr fontId="3" type="noConversion"/>
  <printOptions horizontalCentered="1"/>
  <pageMargins left="0.23622047244094491" right="0.39370078740157483" top="0.19685039370078741" bottom="0.98425196850393704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36802-5C68-46FA-B149-6CEA3DC1930D}">
  <sheetPr>
    <pageSetUpPr fitToPage="1"/>
  </sheetPr>
  <dimension ref="A2:J70"/>
  <sheetViews>
    <sheetView showGridLines="0" zoomScaleNormal="100" zoomScaleSheetLayoutView="85" workbookViewId="0"/>
  </sheetViews>
  <sheetFormatPr defaultRowHeight="12.75"/>
  <cols>
    <col min="1" max="1" width="2.77734375" style="28" customWidth="1"/>
    <col min="2" max="2" width="3.5546875" style="28" customWidth="1"/>
    <col min="3" max="3" width="4.77734375" style="30" customWidth="1"/>
    <col min="4" max="4" width="2.77734375" style="31" customWidth="1"/>
    <col min="5" max="5" width="39" style="28" customWidth="1"/>
    <col min="6" max="6" width="26.6640625" style="85" customWidth="1"/>
    <col min="7" max="7" width="26.6640625" style="104" customWidth="1"/>
    <col min="8" max="9" width="2.77734375" style="85" customWidth="1"/>
    <col min="10" max="16384" width="8.88671875" style="28"/>
  </cols>
  <sheetData>
    <row r="2" spans="1:9" ht="15.75" customHeight="1">
      <c r="A2" s="238" t="s">
        <v>73</v>
      </c>
      <c r="B2" s="238"/>
      <c r="C2" s="238"/>
      <c r="D2" s="238"/>
      <c r="E2" s="238"/>
      <c r="F2" s="238"/>
      <c r="G2" s="238"/>
    </row>
    <row r="3" spans="1:9" ht="12.75" customHeight="1">
      <c r="A3" s="239" t="s">
        <v>287</v>
      </c>
      <c r="B3" s="239"/>
      <c r="C3" s="239"/>
      <c r="D3" s="239"/>
      <c r="E3" s="239"/>
      <c r="F3" s="239"/>
      <c r="G3" s="239"/>
    </row>
    <row r="4" spans="1:9" ht="13.5">
      <c r="A4" s="87"/>
      <c r="B4" s="242"/>
      <c r="C4" s="242"/>
      <c r="D4" s="242"/>
      <c r="E4" s="242"/>
      <c r="F4" s="242"/>
      <c r="G4" s="242"/>
    </row>
    <row r="5" spans="1:9" ht="13.5" customHeight="1">
      <c r="A5" s="87"/>
      <c r="B5" s="88"/>
      <c r="C5" s="88"/>
      <c r="D5" s="88"/>
      <c r="E5" s="73"/>
      <c r="F5" s="89"/>
      <c r="G5" s="90" t="s">
        <v>53</v>
      </c>
    </row>
    <row r="6" spans="1:9" s="107" customFormat="1" ht="13.5" customHeight="1">
      <c r="A6" s="105"/>
      <c r="B6" s="241" t="s">
        <v>54</v>
      </c>
      <c r="C6" s="241"/>
      <c r="D6" s="241"/>
      <c r="E6" s="241"/>
      <c r="F6" s="244">
        <v>46112</v>
      </c>
      <c r="G6" s="244"/>
      <c r="H6" s="106"/>
      <c r="I6" s="106"/>
    </row>
    <row r="7" spans="1:9" s="107" customFormat="1" ht="13.5" customHeight="1">
      <c r="A7" s="105"/>
      <c r="B7" s="243"/>
      <c r="C7" s="243"/>
      <c r="D7" s="243"/>
      <c r="E7" s="243"/>
      <c r="F7" s="13"/>
      <c r="G7" s="9" t="s">
        <v>55</v>
      </c>
      <c r="H7" s="106"/>
      <c r="I7" s="106"/>
    </row>
    <row r="8" spans="1:9" ht="13.5" customHeight="1">
      <c r="B8" s="88"/>
      <c r="C8" s="91"/>
      <c r="D8" s="91"/>
      <c r="E8" s="91"/>
      <c r="F8" s="92"/>
      <c r="G8" s="102"/>
    </row>
    <row r="9" spans="1:9" s="33" customFormat="1" ht="13.5" customHeight="1">
      <c r="B9" s="93" t="s">
        <v>27</v>
      </c>
      <c r="C9" s="91" t="s">
        <v>28</v>
      </c>
      <c r="D9" s="91"/>
      <c r="E9" s="89"/>
      <c r="F9" s="94"/>
      <c r="G9" s="135">
        <v>2350568162102</v>
      </c>
      <c r="H9" s="86"/>
      <c r="I9" s="86"/>
    </row>
    <row r="10" spans="1:9" s="33" customFormat="1" ht="13.5" customHeight="1">
      <c r="B10" s="88"/>
      <c r="C10" s="88"/>
      <c r="D10" s="93" t="s">
        <v>29</v>
      </c>
      <c r="E10" s="220" t="s">
        <v>75</v>
      </c>
      <c r="F10" s="208"/>
      <c r="G10" s="135">
        <v>1055858195992</v>
      </c>
      <c r="H10" s="86"/>
      <c r="I10" s="86"/>
    </row>
    <row r="11" spans="1:9" s="33" customFormat="1" ht="13.5" customHeight="1">
      <c r="B11" s="88"/>
      <c r="C11" s="88"/>
      <c r="D11" s="93" t="s">
        <v>0</v>
      </c>
      <c r="E11" s="220" t="s">
        <v>76</v>
      </c>
      <c r="F11" s="208"/>
      <c r="G11" s="135">
        <v>387745730051</v>
      </c>
      <c r="H11" s="86"/>
      <c r="I11" s="86"/>
    </row>
    <row r="12" spans="1:9" s="33" customFormat="1" ht="13.5" customHeight="1">
      <c r="B12" s="88"/>
      <c r="C12" s="88"/>
      <c r="D12" s="93" t="s">
        <v>15</v>
      </c>
      <c r="E12" s="220" t="s">
        <v>77</v>
      </c>
      <c r="F12" s="208"/>
      <c r="G12" s="135">
        <v>202036794860</v>
      </c>
      <c r="H12" s="86"/>
      <c r="I12" s="86"/>
    </row>
    <row r="13" spans="1:9" s="33" customFormat="1" ht="13.5" customHeight="1">
      <c r="B13" s="88"/>
      <c r="C13" s="88"/>
      <c r="D13" s="93" t="s">
        <v>1</v>
      </c>
      <c r="E13" s="220" t="s">
        <v>30</v>
      </c>
      <c r="F13" s="95"/>
      <c r="G13" s="135">
        <v>25426173865</v>
      </c>
      <c r="H13" s="86"/>
      <c r="I13" s="86"/>
    </row>
    <row r="14" spans="1:9" s="33" customFormat="1" ht="13.5" customHeight="1">
      <c r="B14" s="88"/>
      <c r="C14" s="88"/>
      <c r="D14" s="93" t="s">
        <v>2</v>
      </c>
      <c r="E14" s="220" t="s">
        <v>173</v>
      </c>
      <c r="F14" s="95"/>
      <c r="G14" s="135">
        <v>155918870</v>
      </c>
      <c r="H14" s="86"/>
      <c r="I14" s="86"/>
    </row>
    <row r="15" spans="1:9" s="33" customFormat="1" ht="13.5" customHeight="1">
      <c r="B15" s="88"/>
      <c r="C15" s="88"/>
      <c r="D15" s="93" t="s">
        <v>47</v>
      </c>
      <c r="E15" s="220" t="s">
        <v>174</v>
      </c>
      <c r="F15" s="95"/>
      <c r="G15" s="135">
        <v>640299868970</v>
      </c>
      <c r="H15" s="86"/>
      <c r="I15" s="86"/>
    </row>
    <row r="16" spans="1:9" s="33" customFormat="1" ht="13.5" customHeight="1">
      <c r="B16" s="88"/>
      <c r="C16" s="88"/>
      <c r="D16" s="93" t="s">
        <v>48</v>
      </c>
      <c r="E16" s="220" t="s">
        <v>274</v>
      </c>
      <c r="F16" s="95"/>
      <c r="G16" s="140" t="s">
        <v>183</v>
      </c>
      <c r="H16" s="86"/>
      <c r="I16" s="86"/>
    </row>
    <row r="17" spans="2:9" s="33" customFormat="1" ht="13.5" customHeight="1">
      <c r="B17" s="88"/>
      <c r="C17" s="88"/>
      <c r="D17" s="93" t="s">
        <v>3</v>
      </c>
      <c r="E17" s="220" t="s">
        <v>189</v>
      </c>
      <c r="F17" s="57"/>
      <c r="G17" s="135">
        <v>3099938793</v>
      </c>
      <c r="H17" s="86"/>
      <c r="I17" s="86"/>
    </row>
    <row r="18" spans="2:9" s="33" customFormat="1" ht="13.5" customHeight="1">
      <c r="B18" s="88"/>
      <c r="C18" s="88"/>
      <c r="D18" s="93" t="s">
        <v>4</v>
      </c>
      <c r="E18" s="220" t="s">
        <v>31</v>
      </c>
      <c r="F18" s="126"/>
      <c r="G18" s="135">
        <v>101942390</v>
      </c>
      <c r="H18" s="86"/>
      <c r="I18" s="86"/>
    </row>
    <row r="19" spans="2:9" s="33" customFormat="1" ht="13.5" customHeight="1">
      <c r="B19" s="88"/>
      <c r="C19" s="88"/>
      <c r="D19" s="93" t="s">
        <v>5</v>
      </c>
      <c r="E19" s="220" t="s">
        <v>32</v>
      </c>
      <c r="F19" s="126"/>
      <c r="G19" s="135">
        <v>34623931443</v>
      </c>
      <c r="H19" s="86"/>
      <c r="I19" s="86"/>
    </row>
    <row r="20" spans="2:9" s="33" customFormat="1" ht="13.5" customHeight="1">
      <c r="B20" s="88"/>
      <c r="C20" s="88"/>
      <c r="D20" s="93" t="s">
        <v>6</v>
      </c>
      <c r="E20" s="220" t="s">
        <v>78</v>
      </c>
      <c r="F20" s="126"/>
      <c r="G20" s="135">
        <v>1219666868</v>
      </c>
      <c r="H20" s="86"/>
      <c r="I20" s="86"/>
    </row>
    <row r="21" spans="2:9" s="33" customFormat="1" ht="13.5" customHeight="1">
      <c r="B21" s="88"/>
      <c r="C21" s="88"/>
      <c r="D21" s="93"/>
      <c r="E21" s="221"/>
      <c r="F21" s="126"/>
      <c r="G21" s="50"/>
      <c r="H21" s="86"/>
      <c r="I21" s="86"/>
    </row>
    <row r="22" spans="2:9" s="33" customFormat="1" ht="13.5" customHeight="1">
      <c r="B22" s="88" t="s">
        <v>56</v>
      </c>
      <c r="C22" s="96" t="s">
        <v>33</v>
      </c>
      <c r="D22" s="88"/>
      <c r="E22" s="89"/>
      <c r="F22" s="94"/>
      <c r="G22" s="135">
        <v>2233021595116.9111</v>
      </c>
      <c r="H22" s="86"/>
      <c r="I22" s="86"/>
    </row>
    <row r="23" spans="2:9" s="33" customFormat="1" ht="13.5" customHeight="1">
      <c r="B23" s="88"/>
      <c r="C23" s="88"/>
      <c r="D23" s="93" t="s">
        <v>142</v>
      </c>
      <c r="E23" s="220" t="s">
        <v>171</v>
      </c>
      <c r="F23" s="94"/>
      <c r="G23" s="135">
        <v>24031218909</v>
      </c>
      <c r="H23" s="86"/>
      <c r="I23" s="86"/>
    </row>
    <row r="24" spans="2:9" s="33" customFormat="1" ht="13.5" customHeight="1">
      <c r="B24" s="88"/>
      <c r="C24" s="88"/>
      <c r="D24" s="93" t="s">
        <v>0</v>
      </c>
      <c r="E24" s="220" t="s">
        <v>34</v>
      </c>
      <c r="F24" s="94"/>
      <c r="G24" s="135">
        <v>400000000</v>
      </c>
      <c r="H24" s="86"/>
      <c r="I24" s="86"/>
    </row>
    <row r="25" spans="2:9" s="33" customFormat="1" ht="13.5" customHeight="1">
      <c r="B25" s="88"/>
      <c r="C25" s="88"/>
      <c r="D25" s="93" t="s">
        <v>15</v>
      </c>
      <c r="E25" s="220" t="s">
        <v>175</v>
      </c>
      <c r="F25" s="94"/>
      <c r="G25" s="135">
        <v>660043658067</v>
      </c>
      <c r="H25" s="86"/>
      <c r="I25" s="86"/>
    </row>
    <row r="26" spans="2:9" s="33" customFormat="1" ht="13.5" customHeight="1">
      <c r="B26" s="88"/>
      <c r="C26" s="88"/>
      <c r="D26" s="93" t="s">
        <v>179</v>
      </c>
      <c r="E26" s="220" t="s">
        <v>190</v>
      </c>
      <c r="F26" s="94"/>
      <c r="G26" s="136">
        <v>3843738616</v>
      </c>
      <c r="H26" s="86"/>
      <c r="I26" s="86"/>
    </row>
    <row r="27" spans="2:9" s="33" customFormat="1" ht="13.5" customHeight="1">
      <c r="B27" s="88"/>
      <c r="C27" s="88"/>
      <c r="D27" s="93" t="s">
        <v>2</v>
      </c>
      <c r="E27" s="220" t="s">
        <v>145</v>
      </c>
      <c r="F27" s="94"/>
      <c r="G27" s="135">
        <v>66254294119</v>
      </c>
      <c r="H27" s="86"/>
      <c r="I27" s="86"/>
    </row>
    <row r="28" spans="2:9" s="33" customFormat="1" ht="13.5" customHeight="1">
      <c r="B28" s="88"/>
      <c r="C28" s="88"/>
      <c r="D28" s="93" t="s">
        <v>47</v>
      </c>
      <c r="E28" s="220" t="s">
        <v>132</v>
      </c>
      <c r="F28" s="94"/>
      <c r="G28" s="140" t="s">
        <v>183</v>
      </c>
      <c r="H28" s="86"/>
      <c r="I28" s="86"/>
    </row>
    <row r="29" spans="2:9" s="33" customFormat="1" ht="13.5" customHeight="1">
      <c r="B29" s="88"/>
      <c r="C29" s="88"/>
      <c r="D29" s="93" t="s">
        <v>48</v>
      </c>
      <c r="E29" s="220" t="s">
        <v>35</v>
      </c>
      <c r="F29" s="94"/>
      <c r="G29" s="135">
        <v>1062119662125</v>
      </c>
      <c r="H29" s="86"/>
      <c r="I29" s="86"/>
    </row>
    <row r="30" spans="2:9" s="33" customFormat="1" ht="13.5" customHeight="1">
      <c r="B30" s="88"/>
      <c r="C30" s="88"/>
      <c r="D30" s="93" t="s">
        <v>3</v>
      </c>
      <c r="E30" s="220" t="s">
        <v>36</v>
      </c>
      <c r="F30" s="94"/>
      <c r="G30" s="135">
        <v>257360350772.91086</v>
      </c>
      <c r="H30" s="86"/>
      <c r="I30" s="86"/>
    </row>
    <row r="31" spans="2:9" s="33" customFormat="1" ht="13.5" customHeight="1">
      <c r="B31" s="88"/>
      <c r="C31" s="88"/>
      <c r="D31" s="93" t="s">
        <v>4</v>
      </c>
      <c r="E31" s="220" t="s">
        <v>133</v>
      </c>
      <c r="F31" s="94"/>
      <c r="G31" s="136">
        <v>42616756451</v>
      </c>
      <c r="H31" s="86"/>
      <c r="I31" s="86"/>
    </row>
    <row r="32" spans="2:9" s="33" customFormat="1" ht="13.5" customHeight="1">
      <c r="B32" s="88"/>
      <c r="C32" s="88"/>
      <c r="D32" s="93" t="s">
        <v>5</v>
      </c>
      <c r="E32" s="220" t="s">
        <v>134</v>
      </c>
      <c r="F32" s="94"/>
      <c r="G32" s="135">
        <v>23898133430</v>
      </c>
      <c r="H32" s="86"/>
      <c r="I32" s="86"/>
    </row>
    <row r="33" spans="2:10" s="33" customFormat="1" ht="13.5" customHeight="1">
      <c r="B33" s="88"/>
      <c r="C33" s="88"/>
      <c r="D33" s="93" t="s">
        <v>6</v>
      </c>
      <c r="E33" s="220" t="s">
        <v>135</v>
      </c>
      <c r="F33" s="94"/>
      <c r="G33" s="135">
        <v>92453782627</v>
      </c>
      <c r="H33" s="86"/>
      <c r="I33" s="86"/>
    </row>
    <row r="34" spans="2:10" ht="13.5" customHeight="1">
      <c r="B34" s="88"/>
      <c r="C34" s="88"/>
      <c r="D34" s="222"/>
      <c r="E34" s="89"/>
      <c r="F34" s="92"/>
      <c r="G34" s="79"/>
    </row>
    <row r="35" spans="2:10" s="107" customFormat="1" ht="13.5" customHeight="1">
      <c r="B35" s="241" t="s">
        <v>57</v>
      </c>
      <c r="C35" s="241"/>
      <c r="D35" s="241"/>
      <c r="E35" s="241"/>
      <c r="F35" s="14"/>
      <c r="G35" s="15">
        <f>G9+G22</f>
        <v>4583589757218.9111</v>
      </c>
      <c r="H35" s="106"/>
      <c r="I35" s="106"/>
      <c r="J35" s="33"/>
    </row>
    <row r="36" spans="2:10" s="33" customFormat="1" ht="13.5" customHeight="1">
      <c r="B36" s="88"/>
      <c r="C36" s="88"/>
      <c r="D36" s="88"/>
      <c r="E36" s="97"/>
      <c r="F36" s="98"/>
      <c r="G36" s="128"/>
      <c r="H36" s="86"/>
      <c r="I36" s="86"/>
    </row>
    <row r="37" spans="2:10" s="33" customFormat="1" ht="13.5" customHeight="1">
      <c r="B37" s="88" t="s">
        <v>58</v>
      </c>
      <c r="C37" s="96" t="s">
        <v>37</v>
      </c>
      <c r="D37" s="88"/>
      <c r="E37" s="89"/>
      <c r="F37" s="100"/>
      <c r="G37" s="135">
        <v>742490874952</v>
      </c>
      <c r="H37" s="86"/>
      <c r="I37" s="86"/>
    </row>
    <row r="38" spans="2:10" s="33" customFormat="1" ht="13.5" customHeight="1">
      <c r="B38" s="88"/>
      <c r="C38" s="88"/>
      <c r="D38" s="88" t="s">
        <v>49</v>
      </c>
      <c r="E38" s="221" t="s">
        <v>149</v>
      </c>
      <c r="F38" s="100"/>
      <c r="G38" s="135">
        <v>129979349034</v>
      </c>
      <c r="H38" s="86"/>
      <c r="I38" s="86"/>
    </row>
    <row r="39" spans="2:10" s="33" customFormat="1" ht="13.5" customHeight="1">
      <c r="B39" s="88"/>
      <c r="C39" s="88"/>
      <c r="D39" s="88" t="s">
        <v>0</v>
      </c>
      <c r="E39" s="221" t="s">
        <v>138</v>
      </c>
      <c r="F39" s="100"/>
      <c r="G39" s="135">
        <v>144064444753</v>
      </c>
      <c r="H39" s="86"/>
      <c r="I39" s="86"/>
    </row>
    <row r="40" spans="2:10" s="33" customFormat="1" ht="13.5" customHeight="1">
      <c r="B40" s="88"/>
      <c r="C40" s="88"/>
      <c r="D40" s="88" t="s">
        <v>15</v>
      </c>
      <c r="E40" s="221" t="s">
        <v>151</v>
      </c>
      <c r="F40" s="100"/>
      <c r="G40" s="135">
        <v>47354915136</v>
      </c>
      <c r="H40" s="86"/>
      <c r="I40" s="86"/>
    </row>
    <row r="41" spans="2:10" s="33" customFormat="1" ht="13.5" customHeight="1">
      <c r="B41" s="88"/>
      <c r="C41" s="88"/>
      <c r="D41" s="88" t="s">
        <v>1</v>
      </c>
      <c r="E41" s="89" t="s">
        <v>143</v>
      </c>
      <c r="F41" s="100"/>
      <c r="G41" s="135">
        <v>76347295876</v>
      </c>
      <c r="H41" s="86"/>
      <c r="I41" s="86"/>
    </row>
    <row r="42" spans="2:10" s="33" customFormat="1" ht="13.5" customHeight="1">
      <c r="B42" s="88"/>
      <c r="C42" s="88"/>
      <c r="D42" s="88" t="s">
        <v>2</v>
      </c>
      <c r="E42" s="89" t="s">
        <v>144</v>
      </c>
      <c r="F42" s="100"/>
      <c r="G42" s="135">
        <v>344532063616</v>
      </c>
      <c r="H42" s="86"/>
      <c r="I42" s="86"/>
    </row>
    <row r="43" spans="2:10" s="33" customFormat="1" ht="13.5" customHeight="1">
      <c r="B43" s="88"/>
      <c r="C43" s="88"/>
      <c r="D43" s="88" t="s">
        <v>47</v>
      </c>
      <c r="E43" s="89" t="s">
        <v>283</v>
      </c>
      <c r="F43" s="100"/>
      <c r="G43" s="135">
        <v>212806537</v>
      </c>
      <c r="H43" s="86"/>
      <c r="I43" s="86"/>
    </row>
    <row r="44" spans="2:10" s="33" customFormat="1" ht="13.5" customHeight="1">
      <c r="B44" s="88"/>
      <c r="C44" s="88"/>
      <c r="D44" s="223"/>
      <c r="E44" s="89"/>
      <c r="F44" s="100"/>
      <c r="G44" s="135"/>
      <c r="H44" s="86"/>
      <c r="I44" s="86"/>
    </row>
    <row r="45" spans="2:10" s="33" customFormat="1" ht="13.5" customHeight="1">
      <c r="B45" s="88" t="s">
        <v>56</v>
      </c>
      <c r="C45" s="96" t="s">
        <v>38</v>
      </c>
      <c r="D45" s="88"/>
      <c r="E45" s="89"/>
      <c r="F45" s="100"/>
      <c r="G45" s="135">
        <v>299360591767</v>
      </c>
      <c r="H45" s="86"/>
      <c r="I45" s="86"/>
    </row>
    <row r="46" spans="2:10" s="33" customFormat="1" ht="13.5" customHeight="1">
      <c r="B46" s="88"/>
      <c r="C46" s="96"/>
      <c r="D46" s="88" t="s">
        <v>49</v>
      </c>
      <c r="E46" s="220" t="s">
        <v>191</v>
      </c>
      <c r="F46" s="100"/>
      <c r="G46" s="135">
        <v>39948067415</v>
      </c>
      <c r="H46" s="86"/>
      <c r="I46" s="86"/>
    </row>
    <row r="47" spans="2:10" s="33" customFormat="1" ht="13.5" customHeight="1">
      <c r="B47" s="88"/>
      <c r="C47" s="96"/>
      <c r="D47" s="88" t="s">
        <v>0</v>
      </c>
      <c r="E47" s="220" t="s">
        <v>136</v>
      </c>
      <c r="F47" s="100"/>
      <c r="G47" s="135">
        <v>3748769456</v>
      </c>
      <c r="H47" s="86"/>
      <c r="I47" s="86"/>
    </row>
    <row r="48" spans="2:10" s="33" customFormat="1" ht="13.5" customHeight="1">
      <c r="B48" s="88"/>
      <c r="C48" s="96"/>
      <c r="D48" s="88" t="s">
        <v>15</v>
      </c>
      <c r="E48" s="220" t="s">
        <v>137</v>
      </c>
      <c r="F48" s="100"/>
      <c r="G48" s="135">
        <v>22031178807</v>
      </c>
      <c r="H48" s="86"/>
      <c r="I48" s="86"/>
    </row>
    <row r="49" spans="2:10" s="33" customFormat="1" ht="13.5" customHeight="1">
      <c r="B49" s="88"/>
      <c r="C49" s="96"/>
      <c r="D49" s="88" t="s">
        <v>1</v>
      </c>
      <c r="E49" s="224" t="s">
        <v>182</v>
      </c>
      <c r="F49" s="100"/>
      <c r="G49" s="140" t="s">
        <v>183</v>
      </c>
      <c r="H49" s="86"/>
      <c r="I49" s="86"/>
    </row>
    <row r="50" spans="2:10" s="33" customFormat="1" ht="13.5" customHeight="1">
      <c r="B50" s="88"/>
      <c r="C50" s="88"/>
      <c r="D50" s="88" t="s">
        <v>2</v>
      </c>
      <c r="E50" s="220" t="s">
        <v>138</v>
      </c>
      <c r="F50" s="100"/>
      <c r="G50" s="135">
        <v>1217864431</v>
      </c>
      <c r="H50" s="86"/>
      <c r="I50" s="86"/>
    </row>
    <row r="51" spans="2:10" s="33" customFormat="1" ht="13.5" customHeight="1">
      <c r="B51" s="88"/>
      <c r="C51" s="88"/>
      <c r="D51" s="88" t="s">
        <v>47</v>
      </c>
      <c r="E51" s="220" t="s">
        <v>176</v>
      </c>
      <c r="F51" s="100"/>
      <c r="G51" s="135">
        <v>129929732666</v>
      </c>
      <c r="H51" s="86"/>
      <c r="I51" s="86"/>
    </row>
    <row r="52" spans="2:10" s="33" customFormat="1" ht="13.5" customHeight="1">
      <c r="B52" s="88"/>
      <c r="C52" s="88"/>
      <c r="D52" s="88" t="s">
        <v>48</v>
      </c>
      <c r="E52" s="220" t="s">
        <v>139</v>
      </c>
      <c r="F52" s="100"/>
      <c r="G52" s="135">
        <v>99673917107</v>
      </c>
      <c r="H52" s="86"/>
      <c r="I52" s="86"/>
    </row>
    <row r="53" spans="2:10" s="33" customFormat="1" ht="13.5" customHeight="1">
      <c r="B53" s="88"/>
      <c r="C53" s="88"/>
      <c r="D53" s="88" t="s">
        <v>3</v>
      </c>
      <c r="E53" s="220" t="s">
        <v>140</v>
      </c>
      <c r="F53" s="100"/>
      <c r="G53" s="135">
        <v>2735957762</v>
      </c>
      <c r="H53" s="86"/>
      <c r="I53" s="86"/>
    </row>
    <row r="54" spans="2:10" s="33" customFormat="1" ht="13.5" customHeight="1">
      <c r="B54" s="88"/>
      <c r="C54" s="88"/>
      <c r="D54" s="88" t="s">
        <v>4</v>
      </c>
      <c r="E54" s="220" t="s">
        <v>141</v>
      </c>
      <c r="F54" s="100"/>
      <c r="G54" s="135">
        <v>75104123</v>
      </c>
      <c r="H54" s="86"/>
      <c r="I54" s="86"/>
      <c r="J54" s="28"/>
    </row>
    <row r="55" spans="2:10" s="33" customFormat="1" ht="13.5" customHeight="1">
      <c r="B55" s="88"/>
      <c r="C55" s="88"/>
      <c r="D55" s="93"/>
      <c r="E55" s="221"/>
      <c r="F55" s="100"/>
      <c r="G55" s="79"/>
      <c r="H55" s="86"/>
      <c r="I55" s="86"/>
      <c r="J55" s="28"/>
    </row>
    <row r="56" spans="2:10" ht="13.5" customHeight="1">
      <c r="B56" s="240" t="s">
        <v>39</v>
      </c>
      <c r="C56" s="240"/>
      <c r="D56" s="240"/>
      <c r="E56" s="240"/>
      <c r="F56" s="101"/>
      <c r="G56" s="236">
        <f>G37+G45</f>
        <v>1041851466719</v>
      </c>
      <c r="J56" s="33"/>
    </row>
    <row r="57" spans="2:10" ht="13.5" customHeight="1">
      <c r="B57" s="88"/>
      <c r="C57" s="88"/>
      <c r="D57" s="88"/>
      <c r="E57" s="97"/>
      <c r="F57" s="98"/>
      <c r="G57" s="99"/>
    </row>
    <row r="58" spans="2:10" s="33" customFormat="1" ht="13.5" customHeight="1">
      <c r="B58" s="88" t="s">
        <v>51</v>
      </c>
      <c r="C58" s="96" t="s">
        <v>40</v>
      </c>
      <c r="D58" s="88"/>
      <c r="E58" s="89"/>
      <c r="F58" s="100"/>
      <c r="G58" s="135">
        <v>10977011000</v>
      </c>
      <c r="H58" s="116"/>
      <c r="I58" s="116"/>
      <c r="J58" s="28"/>
    </row>
    <row r="59" spans="2:10" ht="13.5" customHeight="1">
      <c r="B59" s="88" t="s">
        <v>59</v>
      </c>
      <c r="C59" s="96" t="s">
        <v>41</v>
      </c>
      <c r="D59" s="88"/>
      <c r="E59" s="89"/>
      <c r="F59" s="92"/>
      <c r="G59" s="50">
        <v>-221379618786</v>
      </c>
      <c r="H59" s="117"/>
      <c r="I59" s="117"/>
    </row>
    <row r="60" spans="2:10" ht="13.5" customHeight="1">
      <c r="B60" s="88" t="s">
        <v>60</v>
      </c>
      <c r="C60" s="96" t="s">
        <v>42</v>
      </c>
      <c r="D60" s="88"/>
      <c r="E60" s="89"/>
      <c r="F60" s="100"/>
      <c r="G60" s="50">
        <v>-63934907050</v>
      </c>
      <c r="H60" s="117"/>
      <c r="I60" s="117"/>
    </row>
    <row r="61" spans="2:10" ht="13.5" customHeight="1">
      <c r="B61" s="88" t="s">
        <v>52</v>
      </c>
      <c r="C61" s="96" t="s">
        <v>43</v>
      </c>
      <c r="D61" s="88"/>
      <c r="E61" s="89"/>
      <c r="F61" s="100"/>
      <c r="G61" s="135">
        <v>3800108036690.1108</v>
      </c>
      <c r="H61" s="117"/>
      <c r="I61" s="117"/>
    </row>
    <row r="62" spans="2:10" ht="13.5" customHeight="1">
      <c r="B62" s="88" t="s">
        <v>61</v>
      </c>
      <c r="C62" s="96" t="s">
        <v>68</v>
      </c>
      <c r="D62" s="88"/>
      <c r="E62" s="89"/>
      <c r="F62" s="100"/>
      <c r="G62" s="135">
        <v>15967768645.799999</v>
      </c>
      <c r="H62" s="117"/>
      <c r="I62" s="117"/>
    </row>
    <row r="63" spans="2:10" ht="13.5" customHeight="1">
      <c r="B63" s="88"/>
      <c r="C63" s="88"/>
      <c r="D63" s="88"/>
      <c r="E63" s="89"/>
      <c r="F63" s="100"/>
      <c r="G63" s="103"/>
      <c r="J63" s="107"/>
    </row>
    <row r="64" spans="2:10" ht="13.5" customHeight="1">
      <c r="B64" s="240" t="s">
        <v>44</v>
      </c>
      <c r="C64" s="240"/>
      <c r="D64" s="240"/>
      <c r="E64" s="240"/>
      <c r="F64" s="101"/>
      <c r="G64" s="236">
        <f>SUM(G58:G62)</f>
        <v>3541738290499.9106</v>
      </c>
    </row>
    <row r="65" spans="2:10" s="107" customFormat="1" ht="13.5" customHeight="1">
      <c r="B65" s="241" t="s">
        <v>45</v>
      </c>
      <c r="C65" s="241"/>
      <c r="D65" s="241"/>
      <c r="E65" s="241"/>
      <c r="F65" s="14"/>
      <c r="G65" s="15">
        <f>SUM(G56,G64)</f>
        <v>4583589757218.9102</v>
      </c>
      <c r="H65" s="106"/>
      <c r="I65" s="106"/>
      <c r="J65" s="28"/>
    </row>
    <row r="66" spans="2:10" ht="17.25" customHeight="1">
      <c r="G66" s="115"/>
    </row>
    <row r="67" spans="2:10">
      <c r="G67" s="115"/>
    </row>
    <row r="68" spans="2:10">
      <c r="G68" s="115"/>
    </row>
    <row r="69" spans="2:10">
      <c r="G69" s="115"/>
    </row>
    <row r="70" spans="2:10">
      <c r="G70" s="115"/>
    </row>
  </sheetData>
  <mergeCells count="9">
    <mergeCell ref="A2:G2"/>
    <mergeCell ref="A3:G3"/>
    <mergeCell ref="B56:E56"/>
    <mergeCell ref="B64:E64"/>
    <mergeCell ref="B65:E65"/>
    <mergeCell ref="B4:G4"/>
    <mergeCell ref="B6:E7"/>
    <mergeCell ref="F6:G6"/>
    <mergeCell ref="B35:E35"/>
  </mergeCells>
  <phoneticPr fontId="3" type="noConversion"/>
  <printOptions horizontalCentered="1"/>
  <pageMargins left="0.19685039370078741" right="0.15748031496062992" top="0.27559055118110237" bottom="0.23622047244094491" header="0.23622047244094491" footer="0.19685039370078741"/>
  <pageSetup paperSize="9" scale="80" orientation="portrait" r:id="rId1"/>
  <headerFooter alignWithMargins="0"/>
  <ignoredErrors>
    <ignoredError sqref="D38:D43 D46:D54 D23:D33 D10:D12 D13:D2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5EDE0-35BD-446B-89EA-8072D61E1613}">
  <sheetPr>
    <pageSetUpPr fitToPage="1"/>
  </sheetPr>
  <dimension ref="B1:K91"/>
  <sheetViews>
    <sheetView showGridLines="0" zoomScaleNormal="100" zoomScaleSheetLayoutView="85" workbookViewId="0">
      <pane xSplit="4" ySplit="6" topLeftCell="E7" activePane="bottomRight" state="frozen"/>
      <selection activeCell="Q45" sqref="Q45"/>
      <selection pane="topRight" activeCell="Q45" sqref="Q45"/>
      <selection pane="bottomLeft" activeCell="Q45" sqref="Q45"/>
      <selection pane="bottomRight"/>
    </sheetView>
  </sheetViews>
  <sheetFormatPr defaultRowHeight="12.75"/>
  <cols>
    <col min="1" max="1" width="1" style="28" customWidth="1"/>
    <col min="2" max="2" width="4.77734375" style="30" customWidth="1"/>
    <col min="3" max="3" width="2.77734375" style="31" customWidth="1"/>
    <col min="4" max="4" width="36.88671875" style="32" customWidth="1"/>
    <col min="5" max="8" width="17.5546875" style="28" customWidth="1"/>
    <col min="9" max="9" width="19.21875" style="33" customWidth="1"/>
    <col min="10" max="10" width="1" style="28" customWidth="1"/>
    <col min="11" max="11" width="1.5546875" style="28" customWidth="1"/>
    <col min="12" max="16384" width="8.88671875" style="28"/>
  </cols>
  <sheetData>
    <row r="1" spans="2:10" ht="11.25" customHeight="1"/>
    <row r="2" spans="2:10" s="34" customFormat="1" ht="15.75" customHeight="1">
      <c r="B2" s="246" t="s">
        <v>18</v>
      </c>
      <c r="C2" s="246"/>
      <c r="D2" s="246"/>
      <c r="E2" s="246"/>
      <c r="F2" s="246"/>
      <c r="G2" s="246"/>
      <c r="H2" s="246"/>
      <c r="I2" s="246"/>
    </row>
    <row r="3" spans="2:10" s="34" customFormat="1" ht="12" customHeight="1">
      <c r="B3" s="247" t="s">
        <v>289</v>
      </c>
      <c r="C3" s="247"/>
      <c r="D3" s="247"/>
      <c r="E3" s="247"/>
      <c r="F3" s="247"/>
      <c r="G3" s="247"/>
      <c r="H3" s="247"/>
      <c r="I3" s="247"/>
    </row>
    <row r="4" spans="2:10" s="34" customFormat="1" ht="12.75" customHeight="1">
      <c r="B4" s="245"/>
      <c r="C4" s="245"/>
      <c r="D4" s="245"/>
      <c r="E4" s="35"/>
      <c r="F4" s="35"/>
      <c r="G4" s="35"/>
      <c r="H4" s="35"/>
      <c r="I4" s="35"/>
    </row>
    <row r="5" spans="2:10" s="34" customFormat="1" ht="13.5" customHeight="1">
      <c r="B5" s="36"/>
      <c r="C5" s="37"/>
      <c r="D5" s="38"/>
      <c r="E5" s="39"/>
      <c r="F5" s="39"/>
      <c r="G5" s="39"/>
      <c r="H5" s="39"/>
      <c r="I5" s="39" t="s">
        <v>53</v>
      </c>
    </row>
    <row r="6" spans="2:10" s="108" customFormat="1" ht="12" customHeight="1">
      <c r="B6" s="16"/>
      <c r="C6" s="17"/>
      <c r="D6" s="16"/>
      <c r="E6" s="12" t="s">
        <v>79</v>
      </c>
      <c r="F6" s="12" t="s">
        <v>80</v>
      </c>
      <c r="G6" s="12" t="s">
        <v>81</v>
      </c>
      <c r="H6" s="12" t="s">
        <v>82</v>
      </c>
      <c r="I6" s="12" t="s">
        <v>23</v>
      </c>
      <c r="J6" s="118"/>
    </row>
    <row r="7" spans="2:10" s="43" customFormat="1" ht="12.95" customHeight="1">
      <c r="B7" s="40" t="s">
        <v>58</v>
      </c>
      <c r="C7" s="41" t="s">
        <v>98</v>
      </c>
      <c r="D7" s="42"/>
      <c r="E7" s="130">
        <v>557383155711</v>
      </c>
      <c r="F7" s="130"/>
      <c r="G7" s="130"/>
      <c r="H7" s="130"/>
      <c r="I7" s="130">
        <f>SUM(E7:H7)</f>
        <v>557383155711</v>
      </c>
      <c r="J7" s="119"/>
    </row>
    <row r="8" spans="2:10" s="34" customFormat="1" ht="14.25" customHeight="1">
      <c r="B8" s="44" t="s">
        <v>62</v>
      </c>
      <c r="C8" s="45" t="s">
        <v>104</v>
      </c>
      <c r="D8" s="45"/>
      <c r="E8" s="46">
        <v>444106597746.88916</v>
      </c>
      <c r="F8" s="46"/>
      <c r="G8" s="46"/>
      <c r="H8" s="46"/>
      <c r="I8" s="46">
        <f>SUM(E8:H8)</f>
        <v>444106597746.88916</v>
      </c>
      <c r="J8" s="120"/>
    </row>
    <row r="9" spans="2:10" s="34" customFormat="1" ht="12.75" customHeight="1">
      <c r="B9" s="47"/>
      <c r="C9" s="48" t="s">
        <v>16</v>
      </c>
      <c r="D9" s="49" t="s">
        <v>147</v>
      </c>
      <c r="E9" s="50">
        <v>147359584725</v>
      </c>
      <c r="F9" s="50"/>
      <c r="G9" s="50"/>
      <c r="H9" s="50"/>
      <c r="I9" s="50">
        <f>SUM(E9:H9)</f>
        <v>147359584725</v>
      </c>
      <c r="J9" s="120"/>
    </row>
    <row r="10" spans="2:10" s="34" customFormat="1" ht="12.95" customHeight="1">
      <c r="B10" s="47"/>
      <c r="C10" s="48" t="s">
        <v>0</v>
      </c>
      <c r="D10" s="49" t="s">
        <v>106</v>
      </c>
      <c r="E10" s="50">
        <v>5253059180</v>
      </c>
      <c r="F10" s="50"/>
      <c r="G10" s="50"/>
      <c r="H10" s="50"/>
      <c r="I10" s="50">
        <f t="shared" ref="I10:I39" si="0">SUM(E10:H10)</f>
        <v>5253059180</v>
      </c>
      <c r="J10" s="120"/>
    </row>
    <row r="11" spans="2:10" s="34" customFormat="1" ht="12.95" customHeight="1">
      <c r="B11" s="47"/>
      <c r="C11" s="48" t="s">
        <v>15</v>
      </c>
      <c r="D11" s="49" t="s">
        <v>107</v>
      </c>
      <c r="E11" s="50">
        <v>21533403004</v>
      </c>
      <c r="F11" s="50"/>
      <c r="G11" s="50"/>
      <c r="H11" s="50"/>
      <c r="I11" s="50">
        <f t="shared" si="0"/>
        <v>21533403004</v>
      </c>
      <c r="J11" s="120"/>
    </row>
    <row r="12" spans="2:10" s="34" customFormat="1" ht="12.95" customHeight="1">
      <c r="B12" s="47"/>
      <c r="C12" s="48" t="s">
        <v>1</v>
      </c>
      <c r="D12" s="49" t="s">
        <v>108</v>
      </c>
      <c r="E12" s="50">
        <v>65839138</v>
      </c>
      <c r="F12" s="50"/>
      <c r="G12" s="50"/>
      <c r="H12" s="50"/>
      <c r="I12" s="50">
        <f t="shared" si="0"/>
        <v>65839138</v>
      </c>
      <c r="J12" s="120"/>
    </row>
    <row r="13" spans="2:10" s="34" customFormat="1" ht="12.95" customHeight="1">
      <c r="B13" s="47"/>
      <c r="C13" s="48" t="s">
        <v>2</v>
      </c>
      <c r="D13" s="49" t="s">
        <v>109</v>
      </c>
      <c r="E13" s="50">
        <v>2968898795</v>
      </c>
      <c r="F13" s="50"/>
      <c r="G13" s="50"/>
      <c r="H13" s="50"/>
      <c r="I13" s="50">
        <f t="shared" si="0"/>
        <v>2968898795</v>
      </c>
      <c r="J13" s="120"/>
    </row>
    <row r="14" spans="2:10" s="34" customFormat="1" ht="12.95" customHeight="1">
      <c r="B14" s="47"/>
      <c r="C14" s="48" t="s">
        <v>47</v>
      </c>
      <c r="D14" s="49" t="s">
        <v>110</v>
      </c>
      <c r="E14" s="50">
        <v>71657193</v>
      </c>
      <c r="F14" s="50"/>
      <c r="G14" s="50"/>
      <c r="H14" s="50"/>
      <c r="I14" s="50">
        <f t="shared" si="0"/>
        <v>71657193</v>
      </c>
      <c r="J14" s="120"/>
    </row>
    <row r="15" spans="2:10" s="34" customFormat="1" ht="12.95" customHeight="1">
      <c r="B15" s="47"/>
      <c r="C15" s="48" t="s">
        <v>48</v>
      </c>
      <c r="D15" s="49" t="s">
        <v>111</v>
      </c>
      <c r="E15" s="50">
        <v>7180250796</v>
      </c>
      <c r="F15" s="50"/>
      <c r="G15" s="50"/>
      <c r="H15" s="50"/>
      <c r="I15" s="50">
        <f t="shared" si="0"/>
        <v>7180250796</v>
      </c>
      <c r="J15" s="120"/>
    </row>
    <row r="16" spans="2:10" s="34" customFormat="1" ht="12.95" customHeight="1">
      <c r="B16" s="47"/>
      <c r="C16" s="48" t="s">
        <v>3</v>
      </c>
      <c r="D16" s="49" t="s">
        <v>112</v>
      </c>
      <c r="E16" s="50">
        <v>607520947</v>
      </c>
      <c r="F16" s="50"/>
      <c r="G16" s="50"/>
      <c r="H16" s="50"/>
      <c r="I16" s="50">
        <f t="shared" si="0"/>
        <v>607520947</v>
      </c>
      <c r="J16" s="120"/>
    </row>
    <row r="17" spans="2:10" s="34" customFormat="1" ht="12.95" customHeight="1">
      <c r="B17" s="47"/>
      <c r="C17" s="48" t="s">
        <v>4</v>
      </c>
      <c r="D17" s="49" t="s">
        <v>113</v>
      </c>
      <c r="E17" s="50">
        <v>1124209112</v>
      </c>
      <c r="F17" s="50"/>
      <c r="G17" s="50"/>
      <c r="H17" s="50"/>
      <c r="I17" s="50">
        <f t="shared" si="0"/>
        <v>1124209112</v>
      </c>
      <c r="J17" s="120"/>
    </row>
    <row r="18" spans="2:10" s="34" customFormat="1" ht="12.95" customHeight="1">
      <c r="B18" s="47"/>
      <c r="C18" s="48" t="s">
        <v>5</v>
      </c>
      <c r="D18" s="49" t="s">
        <v>172</v>
      </c>
      <c r="E18" s="50">
        <v>19858887479</v>
      </c>
      <c r="F18" s="50"/>
      <c r="G18" s="50"/>
      <c r="H18" s="50"/>
      <c r="I18" s="50">
        <f t="shared" si="0"/>
        <v>19858887479</v>
      </c>
      <c r="J18" s="120"/>
    </row>
    <row r="19" spans="2:10" s="34" customFormat="1" ht="12.75" customHeight="1">
      <c r="B19" s="47"/>
      <c r="C19" s="48" t="s">
        <v>6</v>
      </c>
      <c r="D19" s="49" t="s">
        <v>296</v>
      </c>
      <c r="E19" s="50">
        <v>2070757360.8891294</v>
      </c>
      <c r="F19" s="50"/>
      <c r="G19" s="50"/>
      <c r="H19" s="50"/>
      <c r="I19" s="50">
        <f t="shared" si="0"/>
        <v>2070757360.8891294</v>
      </c>
      <c r="J19" s="120"/>
    </row>
    <row r="20" spans="2:10" s="34" customFormat="1" ht="12.95" customHeight="1">
      <c r="B20" s="47"/>
      <c r="C20" s="48" t="s">
        <v>7</v>
      </c>
      <c r="D20" s="49" t="s">
        <v>114</v>
      </c>
      <c r="E20" s="50">
        <v>761004419</v>
      </c>
      <c r="F20" s="50"/>
      <c r="G20" s="50"/>
      <c r="H20" s="50"/>
      <c r="I20" s="50">
        <f t="shared" si="0"/>
        <v>761004419</v>
      </c>
      <c r="J20" s="120"/>
    </row>
    <row r="21" spans="2:10" s="34" customFormat="1" ht="12.95" customHeight="1">
      <c r="B21" s="47"/>
      <c r="C21" s="48" t="s">
        <v>8</v>
      </c>
      <c r="D21" s="49" t="s">
        <v>115</v>
      </c>
      <c r="E21" s="50">
        <v>5348067</v>
      </c>
      <c r="F21" s="50"/>
      <c r="G21" s="50"/>
      <c r="H21" s="50"/>
      <c r="I21" s="50">
        <f t="shared" si="0"/>
        <v>5348067</v>
      </c>
      <c r="J21" s="120"/>
    </row>
    <row r="22" spans="2:10" s="34" customFormat="1" ht="12.95" customHeight="1">
      <c r="B22" s="47"/>
      <c r="C22" s="48" t="s">
        <v>9</v>
      </c>
      <c r="D22" s="49" t="s">
        <v>116</v>
      </c>
      <c r="E22" s="50">
        <v>610081023</v>
      </c>
      <c r="F22" s="50"/>
      <c r="G22" s="50"/>
      <c r="H22" s="50"/>
      <c r="I22" s="50">
        <f t="shared" si="0"/>
        <v>610081023</v>
      </c>
      <c r="J22" s="120"/>
    </row>
    <row r="23" spans="2:10" s="34" customFormat="1" ht="12.95" customHeight="1">
      <c r="B23" s="47"/>
      <c r="C23" s="48" t="s">
        <v>10</v>
      </c>
      <c r="D23" s="49" t="s">
        <v>117</v>
      </c>
      <c r="E23" s="50">
        <v>372984627</v>
      </c>
      <c r="F23" s="50"/>
      <c r="G23" s="50"/>
      <c r="H23" s="50"/>
      <c r="I23" s="50">
        <f t="shared" si="0"/>
        <v>372984627</v>
      </c>
      <c r="J23" s="120"/>
    </row>
    <row r="24" spans="2:10" s="34" customFormat="1" ht="12.75" customHeight="1">
      <c r="B24" s="47"/>
      <c r="C24" s="48" t="s">
        <v>11</v>
      </c>
      <c r="D24" s="49" t="s">
        <v>118</v>
      </c>
      <c r="E24" s="50">
        <v>86215315069</v>
      </c>
      <c r="F24" s="50"/>
      <c r="G24" s="50"/>
      <c r="H24" s="50"/>
      <c r="I24" s="50">
        <f t="shared" si="0"/>
        <v>86215315069</v>
      </c>
      <c r="J24" s="120"/>
    </row>
    <row r="25" spans="2:10" s="34" customFormat="1" ht="12.95" customHeight="1">
      <c r="B25" s="47"/>
      <c r="C25" s="48" t="s">
        <v>12</v>
      </c>
      <c r="D25" s="49" t="s">
        <v>119</v>
      </c>
      <c r="E25" s="50">
        <v>29810317</v>
      </c>
      <c r="F25" s="50"/>
      <c r="G25" s="50"/>
      <c r="H25" s="50"/>
      <c r="I25" s="50">
        <f t="shared" si="0"/>
        <v>29810317</v>
      </c>
      <c r="J25" s="120"/>
    </row>
    <row r="26" spans="2:10" s="34" customFormat="1" ht="12.95" customHeight="1">
      <c r="B26" s="47"/>
      <c r="C26" s="48" t="s">
        <v>50</v>
      </c>
      <c r="D26" s="49" t="s">
        <v>120</v>
      </c>
      <c r="E26" s="50">
        <v>169829188</v>
      </c>
      <c r="F26" s="50"/>
      <c r="G26" s="50"/>
      <c r="H26" s="50"/>
      <c r="I26" s="50">
        <f t="shared" si="0"/>
        <v>169829188</v>
      </c>
      <c r="J26" s="120"/>
    </row>
    <row r="27" spans="2:10" s="34" customFormat="1" ht="12.95" customHeight="1">
      <c r="B27" s="47" t="s">
        <v>19</v>
      </c>
      <c r="C27" s="48" t="s">
        <v>13</v>
      </c>
      <c r="D27" s="49" t="s">
        <v>121</v>
      </c>
      <c r="E27" s="50">
        <v>209389263</v>
      </c>
      <c r="F27" s="50"/>
      <c r="G27" s="50"/>
      <c r="H27" s="50"/>
      <c r="I27" s="50">
        <f t="shared" si="0"/>
        <v>209389263</v>
      </c>
      <c r="J27" s="120"/>
    </row>
    <row r="28" spans="2:10" s="34" customFormat="1" ht="12.95" customHeight="1">
      <c r="B28" s="47"/>
      <c r="C28" s="48" t="s">
        <v>14</v>
      </c>
      <c r="D28" s="49" t="s">
        <v>122</v>
      </c>
      <c r="E28" s="50">
        <v>8818597063</v>
      </c>
      <c r="F28" s="50"/>
      <c r="G28" s="50"/>
      <c r="H28" s="50"/>
      <c r="I28" s="50">
        <f t="shared" si="0"/>
        <v>8818597063</v>
      </c>
      <c r="J28" s="120"/>
    </row>
    <row r="29" spans="2:10" s="34" customFormat="1" ht="12.95" customHeight="1">
      <c r="B29" s="47"/>
      <c r="C29" s="48" t="s">
        <v>162</v>
      </c>
      <c r="D29" s="49" t="s">
        <v>155</v>
      </c>
      <c r="E29" s="102" t="s">
        <v>183</v>
      </c>
      <c r="F29" s="102"/>
      <c r="G29" s="102"/>
      <c r="H29" s="102"/>
      <c r="I29" s="102">
        <f t="shared" si="0"/>
        <v>0</v>
      </c>
      <c r="J29" s="120"/>
    </row>
    <row r="30" spans="2:10" s="34" customFormat="1" ht="12.95" customHeight="1">
      <c r="B30" s="47"/>
      <c r="C30" s="48" t="s">
        <v>163</v>
      </c>
      <c r="D30" s="49" t="s">
        <v>123</v>
      </c>
      <c r="E30" s="50">
        <v>92834578854</v>
      </c>
      <c r="F30" s="50"/>
      <c r="G30" s="50"/>
      <c r="H30" s="50"/>
      <c r="I30" s="50">
        <f t="shared" si="0"/>
        <v>92834578854</v>
      </c>
      <c r="J30" s="120"/>
    </row>
    <row r="31" spans="2:10" s="34" customFormat="1" ht="12.75" customHeight="1">
      <c r="B31" s="47"/>
      <c r="C31" s="48" t="s">
        <v>164</v>
      </c>
      <c r="D31" s="49" t="s">
        <v>124</v>
      </c>
      <c r="E31" s="50">
        <v>1359943713</v>
      </c>
      <c r="F31" s="50"/>
      <c r="G31" s="50"/>
      <c r="H31" s="50"/>
      <c r="I31" s="50">
        <f t="shared" si="0"/>
        <v>1359943713</v>
      </c>
      <c r="J31" s="120"/>
    </row>
    <row r="32" spans="2:10" s="34" customFormat="1" ht="12.75" customHeight="1">
      <c r="B32" s="47"/>
      <c r="C32" s="48" t="s">
        <v>165</v>
      </c>
      <c r="D32" s="49" t="s">
        <v>125</v>
      </c>
      <c r="E32" s="50">
        <v>258243</v>
      </c>
      <c r="F32" s="50"/>
      <c r="G32" s="50"/>
      <c r="H32" s="50"/>
      <c r="I32" s="50">
        <f t="shared" si="0"/>
        <v>258243</v>
      </c>
      <c r="J32" s="120"/>
    </row>
    <row r="33" spans="2:10" s="34" customFormat="1" ht="12.75" customHeight="1">
      <c r="B33" s="47"/>
      <c r="C33" s="48" t="s">
        <v>166</v>
      </c>
      <c r="D33" s="49" t="s">
        <v>126</v>
      </c>
      <c r="E33" s="50">
        <v>3979036447</v>
      </c>
      <c r="F33" s="50"/>
      <c r="G33" s="50"/>
      <c r="H33" s="50"/>
      <c r="I33" s="50">
        <f t="shared" si="0"/>
        <v>3979036447</v>
      </c>
      <c r="J33" s="120"/>
    </row>
    <row r="34" spans="2:10" s="34" customFormat="1" ht="12.75" customHeight="1">
      <c r="B34" s="47"/>
      <c r="C34" s="48" t="s">
        <v>167</v>
      </c>
      <c r="D34" s="49" t="s">
        <v>156</v>
      </c>
      <c r="E34" s="102" t="s">
        <v>183</v>
      </c>
      <c r="F34" s="102"/>
      <c r="G34" s="102"/>
      <c r="H34" s="102"/>
      <c r="I34" s="102">
        <f t="shared" si="0"/>
        <v>0</v>
      </c>
      <c r="J34" s="120"/>
    </row>
    <row r="35" spans="2:10" s="34" customFormat="1" ht="12.75" customHeight="1">
      <c r="B35" s="47"/>
      <c r="C35" s="48" t="s">
        <v>168</v>
      </c>
      <c r="D35" s="49" t="s">
        <v>157</v>
      </c>
      <c r="E35" s="50">
        <v>3163221965</v>
      </c>
      <c r="F35" s="50"/>
      <c r="G35" s="50"/>
      <c r="H35" s="50"/>
      <c r="I35" s="50">
        <f t="shared" si="0"/>
        <v>3163221965</v>
      </c>
      <c r="J35" s="120"/>
    </row>
    <row r="36" spans="2:10" s="34" customFormat="1" ht="12.75" customHeight="1">
      <c r="B36" s="47"/>
      <c r="C36" s="48" t="s">
        <v>169</v>
      </c>
      <c r="D36" s="49" t="s">
        <v>127</v>
      </c>
      <c r="E36" s="50">
        <v>6028545</v>
      </c>
      <c r="F36" s="50"/>
      <c r="G36" s="50"/>
      <c r="H36" s="50"/>
      <c r="I36" s="50">
        <f t="shared" si="0"/>
        <v>6028545</v>
      </c>
      <c r="J36" s="120"/>
    </row>
    <row r="37" spans="2:10" s="34" customFormat="1" ht="12.75" customHeight="1">
      <c r="B37" s="47"/>
      <c r="C37" s="48" t="s">
        <v>170</v>
      </c>
      <c r="D37" s="49" t="s">
        <v>128</v>
      </c>
      <c r="E37" s="50">
        <v>36805115385</v>
      </c>
      <c r="F37" s="50"/>
      <c r="G37" s="50"/>
      <c r="H37" s="50"/>
      <c r="I37" s="50">
        <f t="shared" si="0"/>
        <v>36805115385</v>
      </c>
      <c r="J37" s="120"/>
    </row>
    <row r="38" spans="2:10" s="34" customFormat="1" ht="12.75" customHeight="1">
      <c r="B38" s="47"/>
      <c r="C38" s="48" t="s">
        <v>184</v>
      </c>
      <c r="D38" s="49" t="s">
        <v>177</v>
      </c>
      <c r="E38" s="102" t="s">
        <v>183</v>
      </c>
      <c r="F38" s="102"/>
      <c r="G38" s="102"/>
      <c r="H38" s="102"/>
      <c r="I38" s="102">
        <f t="shared" si="0"/>
        <v>0</v>
      </c>
      <c r="J38" s="120"/>
    </row>
    <row r="39" spans="2:10" s="34" customFormat="1" ht="13.5" customHeight="1">
      <c r="B39" s="47"/>
      <c r="C39" s="48" t="s">
        <v>185</v>
      </c>
      <c r="D39" s="49" t="s">
        <v>178</v>
      </c>
      <c r="E39" s="50">
        <v>671987829</v>
      </c>
      <c r="F39" s="50"/>
      <c r="G39" s="50"/>
      <c r="H39" s="50"/>
      <c r="I39" s="50">
        <f t="shared" si="0"/>
        <v>671987829</v>
      </c>
      <c r="J39" s="120"/>
    </row>
    <row r="40" spans="2:10" s="51" customFormat="1" ht="12.75" customHeight="1">
      <c r="B40" s="40" t="s">
        <v>99</v>
      </c>
      <c r="C40" s="41" t="s">
        <v>20</v>
      </c>
      <c r="D40" s="42"/>
      <c r="E40" s="58">
        <f>E7-E8</f>
        <v>113276557964.11084</v>
      </c>
      <c r="F40" s="58"/>
      <c r="G40" s="58"/>
      <c r="H40" s="58"/>
      <c r="I40" s="58">
        <f>SUM(E40:H40)</f>
        <v>113276557964.11084</v>
      </c>
      <c r="J40" s="121"/>
    </row>
    <row r="41" spans="2:10" s="51" customFormat="1" ht="12.95" customHeight="1">
      <c r="B41" s="44"/>
      <c r="C41" s="45" t="s">
        <v>21</v>
      </c>
      <c r="D41" s="52"/>
      <c r="E41" s="131">
        <f>E40/E7</f>
        <v>0.20322924509553011</v>
      </c>
      <c r="F41" s="131"/>
      <c r="G41" s="131"/>
      <c r="H41" s="131"/>
      <c r="I41" s="131">
        <f>I40/I7</f>
        <v>0.20322924509553011</v>
      </c>
      <c r="J41" s="121"/>
    </row>
    <row r="42" spans="2:10" s="51" customFormat="1" ht="12.95" customHeight="1">
      <c r="B42" s="40" t="s">
        <v>100</v>
      </c>
      <c r="C42" s="41" t="s">
        <v>88</v>
      </c>
      <c r="D42" s="42"/>
      <c r="E42" s="58">
        <f>+E43+E49+E54+E62+E70</f>
        <v>74013586957</v>
      </c>
      <c r="F42" s="58"/>
      <c r="G42" s="58"/>
      <c r="H42" s="58"/>
      <c r="I42" s="58">
        <f t="shared" ref="I42:I53" si="1">SUM(E42:H42)</f>
        <v>74013586957</v>
      </c>
      <c r="J42" s="121"/>
    </row>
    <row r="43" spans="2:10" s="53" customFormat="1" ht="12.95" customHeight="1">
      <c r="B43" s="44"/>
      <c r="C43" s="45" t="s">
        <v>89</v>
      </c>
      <c r="D43" s="45"/>
      <c r="E43" s="132">
        <f>SUM(E44:E48)</f>
        <v>49763998629</v>
      </c>
      <c r="F43" s="132"/>
      <c r="G43" s="132"/>
      <c r="H43" s="132"/>
      <c r="I43" s="132">
        <f>SUM(E43:H43)</f>
        <v>49763998629</v>
      </c>
      <c r="J43" s="122"/>
    </row>
    <row r="44" spans="2:10" s="34" customFormat="1" ht="12.95" customHeight="1">
      <c r="B44" s="54"/>
      <c r="C44" s="55" t="s">
        <v>16</v>
      </c>
      <c r="D44" s="56" t="s">
        <v>90</v>
      </c>
      <c r="E44" s="50">
        <v>14852212907</v>
      </c>
      <c r="F44" s="50"/>
      <c r="G44" s="50"/>
      <c r="H44" s="129"/>
      <c r="I44" s="129">
        <f t="shared" si="1"/>
        <v>14852212907</v>
      </c>
      <c r="J44" s="120"/>
    </row>
    <row r="45" spans="2:10" s="34" customFormat="1" ht="12.95" customHeight="1">
      <c r="B45" s="54"/>
      <c r="C45" s="55" t="s">
        <v>0</v>
      </c>
      <c r="D45" s="56" t="s">
        <v>91</v>
      </c>
      <c r="E45" s="50">
        <v>6696213056</v>
      </c>
      <c r="F45" s="50"/>
      <c r="G45" s="50"/>
      <c r="H45" s="129"/>
      <c r="I45" s="129">
        <f t="shared" si="1"/>
        <v>6696213056</v>
      </c>
      <c r="J45" s="120"/>
    </row>
    <row r="46" spans="2:10" s="34" customFormat="1" ht="12.95" customHeight="1">
      <c r="B46" s="54"/>
      <c r="C46" s="55" t="s">
        <v>15</v>
      </c>
      <c r="D46" s="56" t="s">
        <v>192</v>
      </c>
      <c r="E46" s="102">
        <v>3282896156</v>
      </c>
      <c r="F46" s="50"/>
      <c r="G46" s="50"/>
      <c r="H46" s="129"/>
      <c r="I46" s="129">
        <f t="shared" si="1"/>
        <v>3282896156</v>
      </c>
      <c r="J46" s="120"/>
    </row>
    <row r="47" spans="2:10" s="34" customFormat="1" ht="12.95" customHeight="1">
      <c r="B47" s="54"/>
      <c r="C47" s="55" t="s">
        <v>1</v>
      </c>
      <c r="D47" s="56" t="s">
        <v>199</v>
      </c>
      <c r="E47" s="102" t="s">
        <v>183</v>
      </c>
      <c r="F47" s="102"/>
      <c r="G47" s="102"/>
      <c r="H47" s="102"/>
      <c r="I47" s="102">
        <f t="shared" si="1"/>
        <v>0</v>
      </c>
      <c r="J47" s="120"/>
    </row>
    <row r="48" spans="2:10" s="34" customFormat="1" ht="12.95" customHeight="1">
      <c r="B48" s="54"/>
      <c r="C48" s="55" t="s">
        <v>2</v>
      </c>
      <c r="D48" s="56" t="s">
        <v>193</v>
      </c>
      <c r="E48" s="50">
        <v>24932676510</v>
      </c>
      <c r="F48" s="50"/>
      <c r="G48" s="50"/>
      <c r="H48" s="129"/>
      <c r="I48" s="129">
        <f t="shared" si="1"/>
        <v>24932676510</v>
      </c>
      <c r="J48" s="120"/>
    </row>
    <row r="49" spans="2:11" s="53" customFormat="1" ht="12.75" customHeight="1">
      <c r="B49" s="44"/>
      <c r="C49" s="45" t="s">
        <v>71</v>
      </c>
      <c r="D49" s="45"/>
      <c r="E49" s="132">
        <f>-SUM(E50:E53)</f>
        <v>-7399895509</v>
      </c>
      <c r="F49" s="132"/>
      <c r="G49" s="132"/>
      <c r="H49" s="132"/>
      <c r="I49" s="132">
        <f t="shared" si="1"/>
        <v>-7399895509</v>
      </c>
      <c r="J49" s="122"/>
    </row>
    <row r="50" spans="2:11" s="34" customFormat="1" ht="12.75" customHeight="1">
      <c r="B50" s="54"/>
      <c r="C50" s="55" t="s">
        <v>16</v>
      </c>
      <c r="D50" s="56" t="s">
        <v>92</v>
      </c>
      <c r="E50" s="50">
        <v>3909701357</v>
      </c>
      <c r="F50" s="50"/>
      <c r="G50" s="50"/>
      <c r="H50" s="129"/>
      <c r="I50" s="129">
        <f t="shared" si="1"/>
        <v>3909701357</v>
      </c>
      <c r="J50" s="120"/>
    </row>
    <row r="51" spans="2:11" s="34" customFormat="1" ht="12.75" customHeight="1">
      <c r="B51" s="54"/>
      <c r="C51" s="55" t="s">
        <v>0</v>
      </c>
      <c r="D51" s="56" t="s">
        <v>194</v>
      </c>
      <c r="E51" s="102" t="s">
        <v>183</v>
      </c>
      <c r="F51" s="50"/>
      <c r="G51" s="50"/>
      <c r="H51" s="129"/>
      <c r="I51" s="102">
        <f t="shared" si="1"/>
        <v>0</v>
      </c>
      <c r="J51" s="120"/>
    </row>
    <row r="52" spans="2:11" s="34" customFormat="1" ht="12.75" customHeight="1">
      <c r="B52" s="54"/>
      <c r="C52" s="55" t="s">
        <v>15</v>
      </c>
      <c r="D52" s="56" t="s">
        <v>195</v>
      </c>
      <c r="E52" s="50">
        <v>3490194152</v>
      </c>
      <c r="F52" s="50"/>
      <c r="G52" s="50"/>
      <c r="H52" s="129"/>
      <c r="I52" s="129">
        <f t="shared" si="1"/>
        <v>3490194152</v>
      </c>
      <c r="J52" s="120"/>
    </row>
    <row r="53" spans="2:11" s="34" customFormat="1" ht="12.75" customHeight="1">
      <c r="B53" s="54"/>
      <c r="C53" s="55" t="s">
        <v>179</v>
      </c>
      <c r="D53" s="56" t="s">
        <v>180</v>
      </c>
      <c r="E53" s="102" t="s">
        <v>183</v>
      </c>
      <c r="F53" s="102"/>
      <c r="G53" s="102"/>
      <c r="H53" s="102"/>
      <c r="I53" s="102">
        <f t="shared" si="1"/>
        <v>0</v>
      </c>
      <c r="J53" s="120"/>
    </row>
    <row r="54" spans="2:11" s="53" customFormat="1" ht="12.95" customHeight="1">
      <c r="B54" s="44"/>
      <c r="C54" s="45" t="s">
        <v>105</v>
      </c>
      <c r="D54" s="45"/>
      <c r="E54" s="132">
        <f>SUM(E55:E61)</f>
        <v>-5607409738</v>
      </c>
      <c r="F54" s="132"/>
      <c r="G54" s="132"/>
      <c r="H54" s="132"/>
      <c r="I54" s="132">
        <f t="shared" ref="I54:I86" si="2">SUM(E54:H54)</f>
        <v>-5607409738</v>
      </c>
      <c r="J54" s="122"/>
      <c r="K54" s="57"/>
    </row>
    <row r="55" spans="2:11" s="57" customFormat="1" ht="12.75" customHeight="1">
      <c r="B55" s="54"/>
      <c r="C55" s="55" t="s">
        <v>16</v>
      </c>
      <c r="D55" s="56" t="s">
        <v>129</v>
      </c>
      <c r="E55" s="50" t="s">
        <v>183</v>
      </c>
      <c r="F55" s="50"/>
      <c r="G55" s="50"/>
      <c r="H55" s="133"/>
      <c r="I55" s="102">
        <f t="shared" si="2"/>
        <v>0</v>
      </c>
      <c r="J55" s="123"/>
    </row>
    <row r="56" spans="2:11" s="57" customFormat="1" ht="12.95" customHeight="1">
      <c r="B56" s="54"/>
      <c r="C56" s="55" t="s">
        <v>0</v>
      </c>
      <c r="D56" s="56" t="s">
        <v>130</v>
      </c>
      <c r="E56" s="50">
        <v>-5607409738</v>
      </c>
      <c r="F56" s="50"/>
      <c r="G56" s="50"/>
      <c r="H56" s="129"/>
      <c r="I56" s="129">
        <f>SUM(E56:H56)</f>
        <v>-5607409738</v>
      </c>
      <c r="J56" s="123"/>
    </row>
    <row r="57" spans="2:11" s="57" customFormat="1" ht="12.75" customHeight="1">
      <c r="B57" s="54"/>
      <c r="C57" s="55" t="s">
        <v>15</v>
      </c>
      <c r="D57" s="35" t="s">
        <v>181</v>
      </c>
      <c r="E57" s="102" t="s">
        <v>183</v>
      </c>
      <c r="F57" s="102"/>
      <c r="G57" s="102"/>
      <c r="H57" s="129"/>
      <c r="I57" s="102">
        <f t="shared" si="2"/>
        <v>0</v>
      </c>
      <c r="J57" s="123"/>
    </row>
    <row r="58" spans="2:11" s="57" customFormat="1" ht="12.95" customHeight="1">
      <c r="B58" s="54"/>
      <c r="C58" s="55" t="s">
        <v>1</v>
      </c>
      <c r="D58" s="127" t="s">
        <v>186</v>
      </c>
      <c r="E58" s="102" t="s">
        <v>183</v>
      </c>
      <c r="F58" s="102"/>
      <c r="G58" s="102"/>
      <c r="H58" s="129"/>
      <c r="I58" s="102">
        <f t="shared" si="2"/>
        <v>0</v>
      </c>
      <c r="J58" s="123"/>
      <c r="K58" s="53"/>
    </row>
    <row r="59" spans="2:11" s="57" customFormat="1" ht="12.75" customHeight="1">
      <c r="B59" s="54"/>
      <c r="C59" s="55" t="s">
        <v>2</v>
      </c>
      <c r="D59" s="127" t="s">
        <v>187</v>
      </c>
      <c r="E59" s="102" t="s">
        <v>183</v>
      </c>
      <c r="F59" s="50"/>
      <c r="G59" s="102"/>
      <c r="H59" s="102"/>
      <c r="I59" s="102">
        <f t="shared" si="2"/>
        <v>0</v>
      </c>
      <c r="J59" s="123"/>
      <c r="K59" s="34"/>
    </row>
    <row r="60" spans="2:11" s="57" customFormat="1" ht="12.75" customHeight="1">
      <c r="B60" s="54"/>
      <c r="C60" s="55" t="s">
        <v>47</v>
      </c>
      <c r="D60" s="127" t="s">
        <v>273</v>
      </c>
      <c r="E60" s="102" t="s">
        <v>183</v>
      </c>
      <c r="F60" s="102"/>
      <c r="G60" s="50"/>
      <c r="H60" s="102"/>
      <c r="I60" s="102">
        <f t="shared" si="2"/>
        <v>0</v>
      </c>
      <c r="J60" s="123"/>
      <c r="K60" s="34"/>
    </row>
    <row r="61" spans="2:11" s="57" customFormat="1" ht="12.75" customHeight="1">
      <c r="B61" s="54"/>
      <c r="C61" s="55" t="s">
        <v>48</v>
      </c>
      <c r="D61" s="127" t="s">
        <v>200</v>
      </c>
      <c r="E61" s="102" t="s">
        <v>183</v>
      </c>
      <c r="F61" s="102"/>
      <c r="G61" s="50"/>
      <c r="H61" s="129"/>
      <c r="I61" s="102">
        <f t="shared" si="2"/>
        <v>0</v>
      </c>
      <c r="J61" s="123"/>
      <c r="K61" s="34"/>
    </row>
    <row r="62" spans="2:11" s="53" customFormat="1" ht="12.95" customHeight="1">
      <c r="B62" s="44"/>
      <c r="C62" s="45" t="s">
        <v>74</v>
      </c>
      <c r="D62" s="45"/>
      <c r="E62" s="46">
        <f>SUM(E63:E69)</f>
        <v>48305969064</v>
      </c>
      <c r="F62" s="46"/>
      <c r="G62" s="46"/>
      <c r="H62" s="46"/>
      <c r="I62" s="46">
        <f t="shared" si="2"/>
        <v>48305969064</v>
      </c>
      <c r="J62" s="122"/>
      <c r="K62" s="34"/>
    </row>
    <row r="63" spans="2:11" s="34" customFormat="1" ht="12.95" customHeight="1">
      <c r="B63" s="54"/>
      <c r="C63" s="55" t="s">
        <v>16</v>
      </c>
      <c r="D63" s="56" t="s">
        <v>146</v>
      </c>
      <c r="E63" s="50">
        <v>44726591251</v>
      </c>
      <c r="F63" s="50"/>
      <c r="G63" s="50"/>
      <c r="H63" s="50"/>
      <c r="I63" s="129">
        <f t="shared" si="2"/>
        <v>44726591251</v>
      </c>
      <c r="J63" s="120"/>
    </row>
    <row r="64" spans="2:11" s="34" customFormat="1" ht="12.95" customHeight="1">
      <c r="B64" s="54"/>
      <c r="C64" s="55" t="s">
        <v>0</v>
      </c>
      <c r="D64" s="56" t="s">
        <v>93</v>
      </c>
      <c r="E64" s="50">
        <v>817022870</v>
      </c>
      <c r="F64" s="50"/>
      <c r="G64" s="50"/>
      <c r="H64" s="50"/>
      <c r="I64" s="129">
        <f t="shared" si="2"/>
        <v>817022870</v>
      </c>
      <c r="J64" s="120"/>
    </row>
    <row r="65" spans="2:11" s="34" customFormat="1" ht="12.95" customHeight="1">
      <c r="B65" s="54"/>
      <c r="C65" s="55" t="s">
        <v>15</v>
      </c>
      <c r="D65" s="56" t="s">
        <v>158</v>
      </c>
      <c r="E65" s="102" t="s">
        <v>183</v>
      </c>
      <c r="F65" s="102"/>
      <c r="G65" s="50"/>
      <c r="H65" s="102"/>
      <c r="I65" s="102">
        <f t="shared" si="2"/>
        <v>0</v>
      </c>
      <c r="J65" s="120"/>
    </row>
    <row r="66" spans="2:11" s="34" customFormat="1" ht="12.95" customHeight="1">
      <c r="B66" s="54"/>
      <c r="C66" s="55" t="s">
        <v>1</v>
      </c>
      <c r="D66" s="56" t="s">
        <v>159</v>
      </c>
      <c r="E66" s="102" t="s">
        <v>183</v>
      </c>
      <c r="F66" s="102"/>
      <c r="G66" s="102"/>
      <c r="H66" s="102"/>
      <c r="I66" s="102">
        <f t="shared" si="2"/>
        <v>0</v>
      </c>
      <c r="J66" s="120"/>
      <c r="K66" s="53"/>
    </row>
    <row r="67" spans="2:11" s="34" customFormat="1" ht="12.95" customHeight="1">
      <c r="B67" s="54"/>
      <c r="C67" s="55" t="s">
        <v>2</v>
      </c>
      <c r="D67" s="56" t="s">
        <v>275</v>
      </c>
      <c r="E67" s="102" t="s">
        <v>183</v>
      </c>
      <c r="F67" s="102"/>
      <c r="G67" s="102"/>
      <c r="H67" s="102"/>
      <c r="I67" s="102">
        <f>SUM(E67:H67)</f>
        <v>0</v>
      </c>
      <c r="J67" s="120"/>
    </row>
    <row r="68" spans="2:11" s="34" customFormat="1" ht="12.95" customHeight="1">
      <c r="B68" s="54"/>
      <c r="C68" s="55" t="s">
        <v>47</v>
      </c>
      <c r="D68" s="56" t="s">
        <v>282</v>
      </c>
      <c r="E68" s="102" t="s">
        <v>183</v>
      </c>
      <c r="F68" s="102"/>
      <c r="G68" s="102"/>
      <c r="H68" s="50"/>
      <c r="I68" s="102">
        <f>SUM(E68:H68)</f>
        <v>0</v>
      </c>
      <c r="J68" s="120"/>
    </row>
    <row r="69" spans="2:11" s="34" customFormat="1" ht="12.95" customHeight="1">
      <c r="B69" s="54"/>
      <c r="C69" s="55" t="s">
        <v>48</v>
      </c>
      <c r="D69" s="56" t="s">
        <v>94</v>
      </c>
      <c r="E69" s="50">
        <v>2762354943</v>
      </c>
      <c r="F69" s="50"/>
      <c r="G69" s="50"/>
      <c r="H69" s="50"/>
      <c r="I69" s="129">
        <f>SUM(E69:H69)</f>
        <v>2762354943</v>
      </c>
      <c r="J69" s="120"/>
    </row>
    <row r="70" spans="2:11" s="53" customFormat="1" ht="12.95" customHeight="1">
      <c r="B70" s="44"/>
      <c r="C70" s="45" t="s">
        <v>72</v>
      </c>
      <c r="D70" s="45"/>
      <c r="E70" s="46">
        <f>-SUM(E71:E81)</f>
        <v>-11049075489</v>
      </c>
      <c r="F70" s="46"/>
      <c r="G70" s="46"/>
      <c r="H70" s="46"/>
      <c r="I70" s="46">
        <f>SUM(E70:H70)</f>
        <v>-11049075489</v>
      </c>
      <c r="J70" s="122"/>
      <c r="K70" s="34"/>
    </row>
    <row r="71" spans="2:11" s="34" customFormat="1" ht="12.75" customHeight="1">
      <c r="B71" s="54"/>
      <c r="C71" s="55" t="s">
        <v>49</v>
      </c>
      <c r="D71" s="56" t="s">
        <v>146</v>
      </c>
      <c r="E71" s="50">
        <v>10282732982</v>
      </c>
      <c r="F71" s="50"/>
      <c r="G71" s="50"/>
      <c r="H71" s="50"/>
      <c r="I71" s="129">
        <f t="shared" si="2"/>
        <v>10282732982</v>
      </c>
      <c r="J71" s="120"/>
    </row>
    <row r="72" spans="2:11" s="34" customFormat="1" ht="12.95" customHeight="1">
      <c r="B72" s="54"/>
      <c r="C72" s="55" t="s">
        <v>0</v>
      </c>
      <c r="D72" s="56" t="s">
        <v>95</v>
      </c>
      <c r="E72" s="50">
        <v>635000000</v>
      </c>
      <c r="F72" s="50"/>
      <c r="G72" s="50"/>
      <c r="H72" s="50"/>
      <c r="I72" s="129">
        <f t="shared" si="2"/>
        <v>635000000</v>
      </c>
      <c r="J72" s="120"/>
    </row>
    <row r="73" spans="2:11" s="34" customFormat="1" ht="12.95" customHeight="1">
      <c r="B73" s="54"/>
      <c r="C73" s="55" t="s">
        <v>15</v>
      </c>
      <c r="D73" s="56" t="s">
        <v>150</v>
      </c>
      <c r="E73" s="102" t="s">
        <v>183</v>
      </c>
      <c r="F73" s="50"/>
      <c r="G73" s="102"/>
      <c r="H73" s="102"/>
      <c r="I73" s="102">
        <f t="shared" si="2"/>
        <v>0</v>
      </c>
      <c r="J73" s="120"/>
      <c r="K73" s="57"/>
    </row>
    <row r="74" spans="2:11" s="34" customFormat="1" ht="12.75" customHeight="1">
      <c r="B74" s="54"/>
      <c r="C74" s="55" t="s">
        <v>1</v>
      </c>
      <c r="D74" s="56" t="s">
        <v>188</v>
      </c>
      <c r="E74" s="102" t="s">
        <v>183</v>
      </c>
      <c r="F74" s="50"/>
      <c r="G74" s="102"/>
      <c r="H74" s="102"/>
      <c r="I74" s="102">
        <f t="shared" si="2"/>
        <v>0</v>
      </c>
      <c r="J74" s="120"/>
      <c r="K74" s="57"/>
    </row>
    <row r="75" spans="2:11" s="57" customFormat="1" ht="12.75" customHeight="1">
      <c r="B75" s="54"/>
      <c r="C75" s="55" t="s">
        <v>2</v>
      </c>
      <c r="D75" s="56" t="s">
        <v>96</v>
      </c>
      <c r="E75" s="50">
        <v>8205205</v>
      </c>
      <c r="F75" s="50"/>
      <c r="G75" s="50"/>
      <c r="H75" s="50"/>
      <c r="I75" s="129">
        <f t="shared" si="2"/>
        <v>8205205</v>
      </c>
      <c r="J75" s="123"/>
      <c r="K75" s="34"/>
    </row>
    <row r="76" spans="2:11" s="57" customFormat="1" ht="12.75" customHeight="1">
      <c r="B76" s="54"/>
      <c r="C76" s="55" t="s">
        <v>47</v>
      </c>
      <c r="D76" s="56" t="s">
        <v>196</v>
      </c>
      <c r="E76" s="102">
        <v>42726179</v>
      </c>
      <c r="F76" s="102"/>
      <c r="G76" s="102"/>
      <c r="H76" s="102"/>
      <c r="I76" s="102">
        <f t="shared" si="2"/>
        <v>42726179</v>
      </c>
      <c r="J76" s="123"/>
      <c r="K76" s="34"/>
    </row>
    <row r="77" spans="2:11" s="34" customFormat="1" ht="12.75" customHeight="1">
      <c r="B77" s="54"/>
      <c r="C77" s="55" t="s">
        <v>48</v>
      </c>
      <c r="D77" s="56" t="s">
        <v>148</v>
      </c>
      <c r="E77" s="102" t="s">
        <v>183</v>
      </c>
      <c r="F77" s="102"/>
      <c r="G77" s="102"/>
      <c r="H77" s="102"/>
      <c r="I77" s="102">
        <f t="shared" si="2"/>
        <v>0</v>
      </c>
      <c r="J77" s="120"/>
    </row>
    <row r="78" spans="2:11" s="34" customFormat="1" ht="12.75" customHeight="1">
      <c r="B78" s="54"/>
      <c r="C78" s="55" t="s">
        <v>3</v>
      </c>
      <c r="D78" s="56" t="s">
        <v>154</v>
      </c>
      <c r="E78" s="102" t="s">
        <v>183</v>
      </c>
      <c r="F78" s="102"/>
      <c r="G78" s="102"/>
      <c r="H78" s="102"/>
      <c r="I78" s="102">
        <f t="shared" si="2"/>
        <v>0</v>
      </c>
      <c r="J78" s="120"/>
    </row>
    <row r="79" spans="2:11" s="34" customFormat="1" ht="12.95" customHeight="1">
      <c r="B79" s="54"/>
      <c r="C79" s="55" t="s">
        <v>4</v>
      </c>
      <c r="D79" s="56" t="s">
        <v>131</v>
      </c>
      <c r="E79" s="50">
        <v>69594728</v>
      </c>
      <c r="F79" s="50"/>
      <c r="G79" s="50"/>
      <c r="H79" s="50"/>
      <c r="I79" s="129">
        <f t="shared" si="2"/>
        <v>69594728</v>
      </c>
      <c r="J79" s="120"/>
    </row>
    <row r="80" spans="2:11" s="34" customFormat="1" ht="12.95" customHeight="1">
      <c r="B80" s="54"/>
      <c r="C80" s="55" t="s">
        <v>5</v>
      </c>
      <c r="D80" s="56" t="s">
        <v>160</v>
      </c>
      <c r="E80" s="102" t="s">
        <v>183</v>
      </c>
      <c r="F80" s="102"/>
      <c r="G80" s="50"/>
      <c r="H80" s="102"/>
      <c r="I80" s="102">
        <f t="shared" si="2"/>
        <v>0</v>
      </c>
      <c r="J80" s="120"/>
      <c r="K80" s="51"/>
    </row>
    <row r="81" spans="2:11" s="34" customFormat="1" ht="12.95" customHeight="1">
      <c r="B81" s="54"/>
      <c r="C81" s="55" t="s">
        <v>6</v>
      </c>
      <c r="D81" s="56" t="s">
        <v>97</v>
      </c>
      <c r="E81" s="50">
        <v>10816395</v>
      </c>
      <c r="F81" s="50"/>
      <c r="G81" s="50"/>
      <c r="H81" s="50"/>
      <c r="I81" s="129">
        <f t="shared" si="2"/>
        <v>10816395</v>
      </c>
      <c r="J81" s="120"/>
      <c r="K81" s="51"/>
    </row>
    <row r="82" spans="2:11" s="51" customFormat="1" ht="12.75" customHeight="1">
      <c r="B82" s="40" t="s">
        <v>101</v>
      </c>
      <c r="C82" s="41" t="s">
        <v>24</v>
      </c>
      <c r="D82" s="42"/>
      <c r="E82" s="58">
        <f>E40+E42</f>
        <v>187290144921.11084</v>
      </c>
      <c r="F82" s="130"/>
      <c r="G82" s="130"/>
      <c r="H82" s="130"/>
      <c r="I82" s="58">
        <f>SUM(E82:H82)</f>
        <v>187290144921.11084</v>
      </c>
      <c r="J82" s="121"/>
      <c r="K82" s="34"/>
    </row>
    <row r="83" spans="2:11" s="51" customFormat="1" ht="12.95" customHeight="1">
      <c r="B83" s="44"/>
      <c r="C83" s="45" t="s">
        <v>70</v>
      </c>
      <c r="D83" s="52"/>
      <c r="E83" s="131">
        <f>E82/E7</f>
        <v>0.33601687277794184</v>
      </c>
      <c r="F83" s="131"/>
      <c r="G83" s="131"/>
      <c r="H83" s="131"/>
      <c r="I83" s="131">
        <f>I82/I7</f>
        <v>0.33601687277794184</v>
      </c>
      <c r="J83" s="121"/>
      <c r="K83" s="34"/>
    </row>
    <row r="84" spans="2:11" s="34" customFormat="1" ht="12.95" customHeight="1">
      <c r="B84" s="40" t="s">
        <v>102</v>
      </c>
      <c r="C84" s="41" t="s">
        <v>22</v>
      </c>
      <c r="D84" s="41"/>
      <c r="E84" s="58">
        <v>34861866868</v>
      </c>
      <c r="F84" s="58"/>
      <c r="G84" s="58"/>
      <c r="H84" s="58"/>
      <c r="I84" s="58">
        <f>SUM(E84:H84)</f>
        <v>34861866868</v>
      </c>
      <c r="J84" s="121"/>
    </row>
    <row r="85" spans="2:11" s="34" customFormat="1" ht="12.95" customHeight="1">
      <c r="B85" s="40" t="s">
        <v>103</v>
      </c>
      <c r="C85" s="41" t="s">
        <v>69</v>
      </c>
      <c r="D85" s="59"/>
      <c r="E85" s="134">
        <f>E82-E84</f>
        <v>152428278053.11084</v>
      </c>
      <c r="F85" s="134"/>
      <c r="G85" s="134"/>
      <c r="H85" s="134"/>
      <c r="I85" s="134">
        <f t="shared" si="2"/>
        <v>152428278053.11084</v>
      </c>
      <c r="J85" s="121"/>
    </row>
    <row r="86" spans="2:11" s="34" customFormat="1" ht="12.95" customHeight="1">
      <c r="B86" s="60"/>
      <c r="C86" s="56" t="s">
        <v>67</v>
      </c>
      <c r="D86" s="56"/>
      <c r="E86" s="50">
        <v>148780645993.11084</v>
      </c>
      <c r="F86" s="50"/>
      <c r="G86" s="50"/>
      <c r="H86" s="129"/>
      <c r="I86" s="129">
        <f t="shared" si="2"/>
        <v>148780645993.11084</v>
      </c>
      <c r="J86" s="120"/>
      <c r="K86" s="64"/>
    </row>
    <row r="87" spans="2:11" s="34" customFormat="1" ht="12.95" customHeight="1">
      <c r="B87" s="60"/>
      <c r="C87" s="56" t="s">
        <v>66</v>
      </c>
      <c r="D87" s="56"/>
      <c r="E87" s="50">
        <v>3647632060</v>
      </c>
      <c r="F87" s="50"/>
      <c r="G87" s="50"/>
      <c r="H87" s="129"/>
      <c r="I87" s="129">
        <f>SUM(E87:H87)</f>
        <v>3647632060</v>
      </c>
      <c r="J87" s="120"/>
      <c r="K87" s="64"/>
    </row>
    <row r="88" spans="2:11" s="64" customFormat="1" ht="8.25" customHeight="1">
      <c r="B88" s="61"/>
      <c r="C88" s="62"/>
      <c r="D88" s="63"/>
      <c r="E88" s="120"/>
      <c r="F88" s="120"/>
      <c r="G88" s="120"/>
      <c r="H88" s="120"/>
      <c r="I88" s="123"/>
      <c r="J88" s="124"/>
    </row>
    <row r="89" spans="2:11" s="64" customFormat="1" ht="15" customHeight="1">
      <c r="B89" s="65"/>
      <c r="C89" s="31"/>
      <c r="D89" s="63"/>
      <c r="E89" s="120"/>
      <c r="F89" s="120"/>
      <c r="G89" s="120"/>
      <c r="H89" s="120"/>
      <c r="I89" s="123"/>
      <c r="J89" s="124"/>
      <c r="K89" s="66"/>
    </row>
    <row r="90" spans="2:11" s="64" customFormat="1" ht="15" customHeight="1">
      <c r="B90" s="65"/>
      <c r="C90" s="31"/>
      <c r="D90" s="63"/>
      <c r="E90" s="234" t="s">
        <v>19</v>
      </c>
      <c r="F90" s="120"/>
      <c r="G90" s="120"/>
      <c r="H90" s="120"/>
      <c r="I90" s="123"/>
      <c r="J90" s="124"/>
      <c r="K90" s="28"/>
    </row>
    <row r="91" spans="2:11" s="66" customFormat="1" ht="15" customHeight="1">
      <c r="B91" s="65"/>
      <c r="C91" s="31"/>
      <c r="D91" s="63"/>
      <c r="E91" s="123"/>
      <c r="F91" s="123"/>
      <c r="G91" s="123"/>
      <c r="H91" s="123"/>
      <c r="I91" s="123"/>
      <c r="J91" s="125"/>
      <c r="K91" s="28"/>
    </row>
  </sheetData>
  <mergeCells count="3">
    <mergeCell ref="B4:D4"/>
    <mergeCell ref="B2:I2"/>
    <mergeCell ref="B3:I3"/>
  </mergeCells>
  <phoneticPr fontId="3" type="noConversion"/>
  <pageMargins left="0.25" right="0.25" top="0.75" bottom="0.75" header="0.3" footer="0.3"/>
  <pageSetup paperSize="9" scale="63" orientation="portrait" r:id="rId1"/>
  <headerFooter alignWithMargins="0"/>
  <ignoredErrors>
    <ignoredError sqref="C84 C9:C39 B78:B81 C44:C53 C70:C81 C55:C65 C66:C69" numberStoredAsText="1"/>
    <ignoredError sqref="I83 I41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609F5-BB3E-4FF8-ADB8-66A66B53A6F9}">
  <sheetPr>
    <pageSetUpPr fitToPage="1"/>
  </sheetPr>
  <dimension ref="B2:L29"/>
  <sheetViews>
    <sheetView showGridLines="0" zoomScaleNormal="100" zoomScaleSheetLayoutView="130" workbookViewId="0"/>
  </sheetViews>
  <sheetFormatPr defaultRowHeight="12.95" customHeight="1"/>
  <cols>
    <col min="1" max="1" width="3.109375" style="18" customWidth="1"/>
    <col min="2" max="2" width="16.77734375" style="19" customWidth="1"/>
    <col min="3" max="6" width="12.77734375" style="20" customWidth="1"/>
    <col min="7" max="7" width="13.88671875" style="20" customWidth="1"/>
    <col min="8" max="8" width="3.21875" style="18" customWidth="1"/>
    <col min="9" max="9" width="8.88671875" style="18"/>
    <col min="10" max="10" width="13.109375" style="18" customWidth="1"/>
    <col min="11" max="11" width="20.5546875" style="18" customWidth="1"/>
    <col min="12" max="12" width="10.21875" style="18" bestFit="1" customWidth="1"/>
    <col min="13" max="13" width="9.109375" style="18" bestFit="1" customWidth="1"/>
    <col min="14" max="16384" width="8.88671875" style="18"/>
  </cols>
  <sheetData>
    <row r="2" spans="2:11" s="21" customFormat="1" ht="16.5" customHeight="1">
      <c r="B2" s="248" t="s">
        <v>198</v>
      </c>
      <c r="C2" s="249"/>
      <c r="D2" s="249"/>
      <c r="E2" s="249"/>
      <c r="F2" s="249"/>
      <c r="G2" s="249"/>
    </row>
    <row r="3" spans="2:11" s="22" customFormat="1" ht="13.5" customHeight="1">
      <c r="B3" s="250" t="s">
        <v>289</v>
      </c>
      <c r="C3" s="251"/>
      <c r="D3" s="251"/>
      <c r="E3" s="251"/>
      <c r="F3" s="251"/>
      <c r="G3" s="251"/>
    </row>
    <row r="4" spans="2:11" s="22" customFormat="1" ht="13.5" customHeight="1">
      <c r="B4" s="252" t="s">
        <v>290</v>
      </c>
      <c r="C4" s="252"/>
      <c r="D4" s="252"/>
      <c r="E4" s="252"/>
      <c r="F4" s="252"/>
      <c r="G4" s="252"/>
    </row>
    <row r="5" spans="2:11" ht="12.75" customHeight="1">
      <c r="B5" s="23"/>
      <c r="C5" s="24"/>
      <c r="D5" s="24"/>
      <c r="E5" s="24"/>
      <c r="F5" s="24"/>
      <c r="G5" s="24"/>
    </row>
    <row r="6" spans="2:11" ht="12.75" customHeight="1">
      <c r="B6" s="23"/>
      <c r="C6" s="25"/>
      <c r="D6" s="25"/>
      <c r="E6" s="25"/>
      <c r="F6" s="25"/>
      <c r="G6" s="24"/>
    </row>
    <row r="7" spans="2:11" ht="12.75" customHeight="1">
      <c r="B7" s="26"/>
      <c r="C7" s="27"/>
      <c r="D7" s="25"/>
      <c r="E7" s="25"/>
      <c r="F7" s="25"/>
      <c r="G7" s="226" t="s">
        <v>63</v>
      </c>
    </row>
    <row r="8" spans="2:11" s="109" customFormat="1" ht="12.75" customHeight="1">
      <c r="B8" s="11"/>
      <c r="C8" s="137" t="s">
        <v>79</v>
      </c>
      <c r="D8" s="137" t="s">
        <v>80</v>
      </c>
      <c r="E8" s="137" t="s">
        <v>81</v>
      </c>
      <c r="F8" s="137" t="s">
        <v>82</v>
      </c>
      <c r="G8" s="138" t="s">
        <v>152</v>
      </c>
    </row>
    <row r="9" spans="2:11" s="109" customFormat="1" ht="12.75" customHeight="1">
      <c r="B9" s="219" t="s">
        <v>293</v>
      </c>
      <c r="C9" s="225">
        <v>318350.34000000003</v>
      </c>
      <c r="D9" s="225"/>
      <c r="E9" s="225"/>
      <c r="F9" s="225"/>
      <c r="G9" s="225">
        <v>318350.34000000003</v>
      </c>
    </row>
    <row r="10" spans="2:11" s="109" customFormat="1" ht="12.75" customHeight="1">
      <c r="B10" s="218" t="s">
        <v>268</v>
      </c>
      <c r="C10" s="128">
        <v>99826.43</v>
      </c>
      <c r="D10" s="128"/>
      <c r="E10" s="128"/>
      <c r="F10" s="128"/>
      <c r="G10" s="128">
        <v>99826.43</v>
      </c>
    </row>
    <row r="11" spans="2:11" s="109" customFormat="1" ht="12.75" customHeight="1">
      <c r="B11" s="218" t="s">
        <v>269</v>
      </c>
      <c r="C11" s="128">
        <v>28791.17</v>
      </c>
      <c r="D11" s="128"/>
      <c r="E11" s="128"/>
      <c r="F11" s="128"/>
      <c r="G11" s="128">
        <v>28791.17</v>
      </c>
    </row>
    <row r="12" spans="2:11" s="109" customFormat="1" ht="12.75" customHeight="1">
      <c r="B12" s="218" t="s">
        <v>270</v>
      </c>
      <c r="C12" s="128">
        <v>8705.93</v>
      </c>
      <c r="D12" s="128"/>
      <c r="E12" s="128"/>
      <c r="F12" s="128"/>
      <c r="G12" s="128">
        <v>8705.93</v>
      </c>
    </row>
    <row r="13" spans="2:11" s="109" customFormat="1" ht="12.75" customHeight="1">
      <c r="B13" s="218" t="s">
        <v>271</v>
      </c>
      <c r="C13" s="128">
        <v>11651.17</v>
      </c>
      <c r="D13" s="128"/>
      <c r="E13" s="128"/>
      <c r="F13" s="128"/>
      <c r="G13" s="128">
        <v>11651.17</v>
      </c>
    </row>
    <row r="14" spans="2:11" s="109" customFormat="1" ht="12.75" customHeight="1">
      <c r="B14" s="218" t="s">
        <v>272</v>
      </c>
      <c r="C14" s="128">
        <v>32624.78</v>
      </c>
      <c r="D14" s="128"/>
      <c r="E14" s="128"/>
      <c r="F14" s="128"/>
      <c r="G14" s="128">
        <v>32624.78</v>
      </c>
    </row>
    <row r="15" spans="2:11" s="109" customFormat="1" ht="12.75" customHeight="1">
      <c r="B15" s="218" t="s">
        <v>285</v>
      </c>
      <c r="C15" s="102">
        <v>136750.85999999999</v>
      </c>
      <c r="D15" s="102"/>
      <c r="E15" s="102"/>
      <c r="F15" s="128"/>
      <c r="G15" s="102">
        <v>136750.85999999999</v>
      </c>
    </row>
    <row r="16" spans="2:11" ht="12.75" customHeight="1">
      <c r="B16" s="219" t="s">
        <v>292</v>
      </c>
      <c r="C16" s="225">
        <v>182787.4</v>
      </c>
      <c r="D16" s="225"/>
      <c r="E16" s="225"/>
      <c r="F16" s="225"/>
      <c r="G16" s="225">
        <v>182787.4</v>
      </c>
      <c r="J16" s="141"/>
      <c r="K16" s="85"/>
    </row>
    <row r="17" spans="2:12" ht="12.75" customHeight="1">
      <c r="B17" s="218" t="s">
        <v>265</v>
      </c>
      <c r="C17" s="128">
        <v>112805.49</v>
      </c>
      <c r="D17" s="128"/>
      <c r="E17" s="128"/>
      <c r="F17" s="128"/>
      <c r="G17" s="128">
        <v>112805.49</v>
      </c>
      <c r="J17" s="141"/>
      <c r="K17" s="85"/>
    </row>
    <row r="18" spans="2:12" ht="12.75" customHeight="1">
      <c r="B18" s="218" t="s">
        <v>266</v>
      </c>
      <c r="C18" s="128">
        <v>37496.51</v>
      </c>
      <c r="D18" s="128"/>
      <c r="E18" s="128"/>
      <c r="F18" s="128"/>
      <c r="G18" s="128">
        <v>37496.51</v>
      </c>
      <c r="J18" s="141"/>
      <c r="K18" s="85"/>
    </row>
    <row r="19" spans="2:12" ht="12.75" customHeight="1">
      <c r="B19" s="218" t="s">
        <v>267</v>
      </c>
      <c r="C19" s="128">
        <v>32485.4</v>
      </c>
      <c r="D19" s="128"/>
      <c r="E19" s="128"/>
      <c r="F19" s="128"/>
      <c r="G19" s="128">
        <v>32485.4</v>
      </c>
      <c r="J19" s="141"/>
      <c r="K19" s="85"/>
    </row>
    <row r="20" spans="2:12" ht="12.75" customHeight="1">
      <c r="B20" s="219" t="s">
        <v>298</v>
      </c>
      <c r="C20" s="225">
        <v>35508.9</v>
      </c>
      <c r="D20" s="225"/>
      <c r="E20" s="225"/>
      <c r="F20" s="225"/>
      <c r="G20" s="225">
        <v>35508.9</v>
      </c>
      <c r="J20" s="141"/>
      <c r="K20" s="85"/>
    </row>
    <row r="21" spans="2:12" ht="12.75" customHeight="1">
      <c r="B21" s="219" t="s">
        <v>197</v>
      </c>
      <c r="C21" s="225">
        <v>20736.509999999998</v>
      </c>
      <c r="D21" s="225"/>
      <c r="E21" s="225"/>
      <c r="F21" s="225"/>
      <c r="G21" s="225">
        <v>20736.509999999998</v>
      </c>
      <c r="J21" s="141"/>
      <c r="K21" s="85"/>
    </row>
    <row r="22" spans="2:12" s="109" customFormat="1" ht="12.75" customHeight="1">
      <c r="B22" s="9" t="s">
        <v>17</v>
      </c>
      <c r="C22" s="139">
        <v>557383.16</v>
      </c>
      <c r="D22" s="139"/>
      <c r="E22" s="139"/>
      <c r="F22" s="139"/>
      <c r="G22" s="139">
        <v>557383.16</v>
      </c>
      <c r="I22" s="107"/>
      <c r="J22" s="141"/>
      <c r="K22" s="85"/>
      <c r="L22" s="18"/>
    </row>
    <row r="23" spans="2:12" s="29" customFormat="1" ht="12.75" customHeight="1">
      <c r="B23" s="142" t="s">
        <v>299</v>
      </c>
    </row>
    <row r="24" spans="2:12" s="29" customFormat="1" ht="12.75" customHeight="1">
      <c r="B24" s="142"/>
    </row>
    <row r="25" spans="2:12" s="29" customFormat="1" ht="12.75" customHeight="1"/>
    <row r="26" spans="2:12" s="29" customFormat="1" ht="12.75" customHeight="1"/>
    <row r="27" spans="2:12" s="29" customFormat="1" ht="12.95" customHeight="1"/>
    <row r="28" spans="2:12" s="29" customFormat="1" ht="12.95" customHeight="1"/>
    <row r="29" spans="2:12" s="29" customFormat="1" ht="12.95" customHeight="1"/>
  </sheetData>
  <mergeCells count="3">
    <mergeCell ref="B2:G2"/>
    <mergeCell ref="B3:G3"/>
    <mergeCell ref="B4:G4"/>
  </mergeCells>
  <phoneticPr fontId="3" type="noConversion"/>
  <pageMargins left="0.23622047244094491" right="0.27559055118110237" top="0.43307086614173229" bottom="0.98425196850393704" header="0.27559055118110237" footer="0.51181102362204722"/>
  <pageSetup paperSize="9" scale="97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6A1A6-7609-4ECC-BFFD-4E48EBAE01F9}">
  <sheetPr>
    <pageSetUpPr fitToPage="1"/>
  </sheetPr>
  <dimension ref="B2:O31"/>
  <sheetViews>
    <sheetView showGridLines="0" zoomScaleNormal="100" zoomScaleSheetLayoutView="130" workbookViewId="0"/>
  </sheetViews>
  <sheetFormatPr defaultRowHeight="13.5"/>
  <cols>
    <col min="1" max="1" width="1.88671875" style="67" customWidth="1"/>
    <col min="2" max="2" width="27.21875" style="67" customWidth="1"/>
    <col min="3" max="4" width="12.109375" style="67" customWidth="1"/>
    <col min="5" max="5" width="11.6640625" style="67" customWidth="1"/>
    <col min="6" max="7" width="11.88671875" style="67" customWidth="1"/>
    <col min="8" max="8" width="1.88671875" style="67" customWidth="1"/>
    <col min="9" max="9" width="14.33203125" style="68" customWidth="1"/>
    <col min="10" max="10" width="17.6640625" style="69" bestFit="1" customWidth="1"/>
    <col min="11" max="11" width="12.21875" style="69" customWidth="1"/>
    <col min="12" max="12" width="11.77734375" style="69" customWidth="1"/>
    <col min="13" max="13" width="11.44140625" style="69" bestFit="1" customWidth="1"/>
    <col min="14" max="16384" width="8.88671875" style="67"/>
  </cols>
  <sheetData>
    <row r="2" spans="2:15" ht="17.25">
      <c r="B2" s="253" t="s">
        <v>25</v>
      </c>
      <c r="C2" s="253"/>
      <c r="D2" s="253"/>
      <c r="E2" s="253"/>
      <c r="F2" s="253"/>
      <c r="G2" s="253"/>
      <c r="H2" s="70"/>
    </row>
    <row r="3" spans="2:15">
      <c r="B3" s="254" t="s">
        <v>289</v>
      </c>
      <c r="C3" s="254"/>
      <c r="D3" s="254"/>
      <c r="E3" s="254"/>
      <c r="F3" s="254"/>
      <c r="G3" s="254"/>
      <c r="H3" s="71"/>
    </row>
    <row r="4" spans="2:15" ht="14.25">
      <c r="B4" s="252" t="s">
        <v>290</v>
      </c>
      <c r="C4" s="252"/>
      <c r="D4" s="252"/>
      <c r="E4" s="252"/>
      <c r="F4" s="252"/>
      <c r="G4" s="252"/>
      <c r="H4" s="72"/>
      <c r="N4" s="69"/>
      <c r="O4" s="69"/>
    </row>
    <row r="5" spans="2:15" ht="16.5">
      <c r="B5" s="73"/>
      <c r="C5" s="27"/>
      <c r="D5" s="74"/>
      <c r="E5" s="75"/>
      <c r="F5" s="75"/>
      <c r="G5" s="76" t="s">
        <v>64</v>
      </c>
      <c r="H5" s="77"/>
      <c r="N5" s="69"/>
      <c r="O5" s="69"/>
    </row>
    <row r="6" spans="2:15" s="113" customFormat="1" ht="15">
      <c r="B6" s="7"/>
      <c r="C6" s="137" t="s">
        <v>83</v>
      </c>
      <c r="D6" s="137" t="s">
        <v>84</v>
      </c>
      <c r="E6" s="137" t="s">
        <v>85</v>
      </c>
      <c r="F6" s="137" t="s">
        <v>86</v>
      </c>
      <c r="G6" s="8" t="s">
        <v>153</v>
      </c>
      <c r="H6" s="110"/>
      <c r="I6" s="111"/>
      <c r="J6" s="112"/>
      <c r="K6" s="69"/>
      <c r="L6" s="69"/>
      <c r="M6" s="69"/>
      <c r="N6" s="69"/>
      <c r="O6" s="69"/>
    </row>
    <row r="7" spans="2:15" ht="14.25">
      <c r="B7" s="232" t="s">
        <v>87</v>
      </c>
      <c r="C7" s="233">
        <v>243951.19</v>
      </c>
      <c r="D7" s="233"/>
      <c r="E7" s="233"/>
      <c r="F7" s="233"/>
      <c r="G7" s="233">
        <v>243951.19</v>
      </c>
      <c r="H7" s="80"/>
      <c r="N7" s="69"/>
      <c r="O7" s="69"/>
    </row>
    <row r="8" spans="2:15" s="78" customFormat="1" ht="14.25">
      <c r="B8" s="232" t="s">
        <v>46</v>
      </c>
      <c r="C8" s="233">
        <v>37766.86</v>
      </c>
      <c r="D8" s="233"/>
      <c r="E8" s="233"/>
      <c r="F8" s="233"/>
      <c r="G8" s="233">
        <v>37766.86</v>
      </c>
      <c r="H8" s="82"/>
      <c r="I8" s="68"/>
      <c r="J8" s="81"/>
      <c r="K8" s="69"/>
      <c r="L8" s="69"/>
      <c r="M8" s="69"/>
      <c r="N8" s="69"/>
      <c r="O8" s="69"/>
    </row>
    <row r="9" spans="2:15" s="78" customFormat="1" ht="14.25">
      <c r="B9" s="235" t="s">
        <v>294</v>
      </c>
      <c r="C9" s="231">
        <v>16548.53</v>
      </c>
      <c r="D9" s="231"/>
      <c r="E9" s="231"/>
      <c r="F9" s="231"/>
      <c r="G9" s="231">
        <v>16548.53</v>
      </c>
      <c r="H9" s="82"/>
      <c r="I9" s="68"/>
      <c r="J9" s="81"/>
      <c r="K9" s="69"/>
      <c r="L9" s="69"/>
      <c r="M9" s="69"/>
      <c r="N9" s="69"/>
      <c r="O9" s="69"/>
    </row>
    <row r="10" spans="2:15" s="78" customFormat="1" ht="14.25">
      <c r="B10" s="235" t="s">
        <v>297</v>
      </c>
      <c r="C10" s="231">
        <v>21218.33</v>
      </c>
      <c r="D10" s="231"/>
      <c r="E10" s="231"/>
      <c r="F10" s="231"/>
      <c r="G10" s="231">
        <v>21218.33</v>
      </c>
      <c r="H10" s="82"/>
      <c r="I10" s="68"/>
      <c r="J10" s="81"/>
      <c r="K10" s="69"/>
      <c r="L10" s="69"/>
      <c r="M10" s="69"/>
      <c r="N10" s="69"/>
      <c r="O10" s="69"/>
    </row>
    <row r="11" spans="2:15" s="78" customFormat="1" ht="14.25">
      <c r="B11" s="232" t="s">
        <v>65</v>
      </c>
      <c r="C11" s="233">
        <v>22879.82</v>
      </c>
      <c r="D11" s="233"/>
      <c r="E11" s="233"/>
      <c r="F11" s="233"/>
      <c r="G11" s="233">
        <v>22879.82</v>
      </c>
      <c r="H11" s="83"/>
      <c r="I11" s="68"/>
      <c r="J11" s="81"/>
      <c r="K11" s="69"/>
      <c r="L11" s="69"/>
      <c r="M11" s="69"/>
      <c r="N11" s="69"/>
      <c r="O11" s="69"/>
    </row>
    <row r="12" spans="2:15" s="78" customFormat="1" ht="14.25">
      <c r="B12" s="232" t="s">
        <v>161</v>
      </c>
      <c r="C12" s="233">
        <v>139508.72</v>
      </c>
      <c r="D12" s="233"/>
      <c r="E12" s="233"/>
      <c r="F12" s="233"/>
      <c r="G12" s="233">
        <v>139508.72</v>
      </c>
      <c r="H12" s="83"/>
      <c r="I12" s="68"/>
      <c r="J12" s="81"/>
      <c r="K12" s="69"/>
      <c r="L12" s="69"/>
      <c r="M12" s="69"/>
      <c r="N12" s="69"/>
      <c r="O12" s="69"/>
    </row>
    <row r="13" spans="2:15" s="113" customFormat="1">
      <c r="B13" s="9" t="s">
        <v>26</v>
      </c>
      <c r="C13" s="10">
        <v>444106.6</v>
      </c>
      <c r="D13" s="10"/>
      <c r="E13" s="10"/>
      <c r="F13" s="10"/>
      <c r="G13" s="10">
        <v>444106.6</v>
      </c>
      <c r="H13" s="114"/>
      <c r="I13" s="68"/>
      <c r="J13" s="112"/>
      <c r="K13" s="69"/>
      <c r="L13" s="69"/>
      <c r="M13" s="69"/>
      <c r="N13" s="69"/>
      <c r="O13" s="69"/>
    </row>
    <row r="14" spans="2:15" s="29" customFormat="1" ht="11.25" customHeight="1">
      <c r="K14" s="69"/>
      <c r="L14" s="69"/>
      <c r="M14" s="69"/>
      <c r="N14" s="69"/>
      <c r="O14" s="69"/>
    </row>
    <row r="15" spans="2:15" s="29" customFormat="1" ht="12.75">
      <c r="K15" s="69"/>
      <c r="L15" s="69"/>
      <c r="M15" s="69"/>
      <c r="N15" s="69"/>
      <c r="O15" s="69"/>
    </row>
    <row r="16" spans="2:15" s="29" customFormat="1" ht="12.75">
      <c r="C16" s="143"/>
      <c r="D16" s="143"/>
      <c r="K16" s="69"/>
      <c r="L16" s="69"/>
      <c r="M16" s="69"/>
      <c r="N16" s="69"/>
      <c r="O16" s="69"/>
    </row>
    <row r="17" spans="3:15" s="29" customFormat="1" ht="12.75">
      <c r="D17" s="143"/>
      <c r="K17" s="69"/>
      <c r="L17" s="69"/>
      <c r="M17" s="69"/>
      <c r="N17" s="69"/>
      <c r="O17" s="69"/>
    </row>
    <row r="18" spans="3:15" s="29" customFormat="1" ht="12.75">
      <c r="C18" s="230"/>
      <c r="K18" s="69"/>
      <c r="L18" s="69"/>
      <c r="M18" s="69"/>
      <c r="N18" s="69"/>
      <c r="O18" s="69"/>
    </row>
    <row r="19" spans="3:15" s="29" customFormat="1" ht="12.75">
      <c r="K19" s="69"/>
      <c r="L19" s="69"/>
      <c r="M19" s="69"/>
      <c r="N19" s="69"/>
      <c r="O19" s="69"/>
    </row>
    <row r="20" spans="3:15" s="29" customFormat="1" ht="12.75">
      <c r="K20" s="112"/>
      <c r="L20" s="112"/>
      <c r="M20" s="112"/>
    </row>
    <row r="21" spans="3:15" s="29" customFormat="1" ht="12.75">
      <c r="K21" s="112"/>
      <c r="L21" s="112"/>
      <c r="M21" s="112"/>
    </row>
    <row r="22" spans="3:15" s="29" customFormat="1" ht="12.75">
      <c r="K22" s="112"/>
      <c r="L22" s="112"/>
      <c r="M22" s="112"/>
    </row>
    <row r="23" spans="3:15" s="29" customFormat="1" ht="12.75">
      <c r="K23" s="112"/>
      <c r="L23" s="112"/>
      <c r="M23" s="112"/>
    </row>
    <row r="24" spans="3:15" s="29" customFormat="1" ht="12.75">
      <c r="K24" s="112"/>
      <c r="L24" s="112"/>
      <c r="M24" s="112"/>
    </row>
    <row r="25" spans="3:15" s="29" customFormat="1" ht="12.75"/>
    <row r="26" spans="3:15" s="29" customFormat="1" ht="12.75"/>
    <row r="27" spans="3:15" s="29" customFormat="1" ht="12.75"/>
    <row r="28" spans="3:15" s="29" customFormat="1" ht="12.75"/>
    <row r="29" spans="3:15">
      <c r="C29" s="84"/>
      <c r="E29" s="68"/>
      <c r="F29" s="29"/>
    </row>
    <row r="30" spans="3:15">
      <c r="C30" s="84"/>
      <c r="F30" s="29"/>
    </row>
    <row r="31" spans="3:15">
      <c r="F31" s="29"/>
    </row>
  </sheetData>
  <mergeCells count="3">
    <mergeCell ref="B2:G2"/>
    <mergeCell ref="B3:G3"/>
    <mergeCell ref="B4:G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9428A-D844-4110-A0C3-1EF0E61088DD}">
  <sheetPr>
    <pageSetUpPr fitToPage="1"/>
  </sheetPr>
  <dimension ref="B2:J64"/>
  <sheetViews>
    <sheetView showGridLines="0" zoomScaleNormal="100" zoomScaleSheetLayoutView="100" workbookViewId="0"/>
  </sheetViews>
  <sheetFormatPr defaultRowHeight="13.5"/>
  <cols>
    <col min="1" max="1" width="2.77734375" style="145" customWidth="1"/>
    <col min="2" max="2" width="3.5546875" style="180" customWidth="1"/>
    <col min="3" max="3" width="4.77734375" style="180" customWidth="1"/>
    <col min="4" max="4" width="2.77734375" style="180" customWidth="1"/>
    <col min="5" max="5" width="39" style="180" customWidth="1"/>
    <col min="6" max="6" width="26.6640625" style="148" customWidth="1"/>
    <col min="7" max="7" width="26.6640625" style="182" customWidth="1"/>
    <col min="8" max="8" width="2.33203125" style="148" customWidth="1"/>
    <col min="9" max="9" width="8.88671875" style="145"/>
    <col min="10" max="10" width="16.6640625" style="145" customWidth="1"/>
    <col min="11" max="16384" width="8.88671875" style="145"/>
  </cols>
  <sheetData>
    <row r="2" spans="2:9" ht="15.75" customHeight="1">
      <c r="B2" s="256" t="s">
        <v>201</v>
      </c>
      <c r="C2" s="256"/>
      <c r="D2" s="256"/>
      <c r="E2" s="256"/>
      <c r="F2" s="256"/>
      <c r="G2" s="256"/>
      <c r="H2" s="144"/>
    </row>
    <row r="3" spans="2:9" ht="14.25" customHeight="1">
      <c r="B3" s="257" t="s">
        <v>291</v>
      </c>
      <c r="C3" s="257"/>
      <c r="D3" s="257"/>
      <c r="E3" s="257"/>
      <c r="F3" s="257"/>
      <c r="G3" s="257"/>
      <c r="H3" s="146"/>
      <c r="I3" s="147"/>
    </row>
    <row r="4" spans="2:9" ht="12.75">
      <c r="B4" s="258"/>
      <c r="C4" s="258"/>
      <c r="D4" s="258"/>
      <c r="E4" s="258"/>
      <c r="F4" s="258"/>
      <c r="G4" s="258"/>
    </row>
    <row r="5" spans="2:9">
      <c r="B5" s="149"/>
      <c r="C5" s="149"/>
      <c r="D5" s="149"/>
      <c r="E5" s="149"/>
      <c r="F5" s="150"/>
      <c r="G5" s="227" t="s">
        <v>53</v>
      </c>
    </row>
    <row r="6" spans="2:9" s="107" customFormat="1" ht="13.5" customHeight="1">
      <c r="B6" s="241" t="s">
        <v>54</v>
      </c>
      <c r="C6" s="241"/>
      <c r="D6" s="241"/>
      <c r="E6" s="241"/>
      <c r="F6" s="244">
        <v>46112</v>
      </c>
      <c r="G6" s="244"/>
      <c r="H6" s="106"/>
    </row>
    <row r="7" spans="2:9" s="107" customFormat="1" ht="15" customHeight="1">
      <c r="B7" s="243"/>
      <c r="C7" s="243"/>
      <c r="D7" s="243"/>
      <c r="E7" s="243"/>
      <c r="F7" s="13"/>
      <c r="G7" s="9" t="s">
        <v>55</v>
      </c>
      <c r="H7" s="106"/>
    </row>
    <row r="8" spans="2:9" ht="14.25" customHeight="1">
      <c r="B8" s="151"/>
      <c r="C8" s="152"/>
      <c r="D8" s="152"/>
      <c r="E8" s="152"/>
      <c r="F8" s="153" t="s">
        <v>19</v>
      </c>
      <c r="G8" s="140"/>
    </row>
    <row r="9" spans="2:9" s="158" customFormat="1" ht="14.25" customHeight="1">
      <c r="B9" s="151" t="s">
        <v>27</v>
      </c>
      <c r="C9" s="152" t="s">
        <v>28</v>
      </c>
      <c r="D9" s="152"/>
      <c r="E9" s="154"/>
      <c r="F9" s="155"/>
      <c r="G9" s="156">
        <v>2061889654970</v>
      </c>
      <c r="H9" s="157"/>
    </row>
    <row r="10" spans="2:9" ht="14.25" customHeight="1">
      <c r="B10" s="151"/>
      <c r="C10" s="151"/>
      <c r="D10" s="159" t="s">
        <v>16</v>
      </c>
      <c r="E10" s="160" t="s">
        <v>202</v>
      </c>
      <c r="F10" s="161"/>
      <c r="G10" s="156">
        <v>803761666554</v>
      </c>
      <c r="H10" s="162"/>
    </row>
    <row r="11" spans="2:9" ht="14.25" customHeight="1">
      <c r="B11" s="151"/>
      <c r="C11" s="151"/>
      <c r="D11" s="159" t="s">
        <v>0</v>
      </c>
      <c r="E11" s="160" t="s">
        <v>203</v>
      </c>
      <c r="F11" s="161"/>
      <c r="G11" s="156">
        <v>356000000000</v>
      </c>
      <c r="H11" s="163"/>
    </row>
    <row r="12" spans="2:9" ht="14.25" customHeight="1">
      <c r="B12" s="151"/>
      <c r="C12" s="151"/>
      <c r="D12" s="159" t="s">
        <v>15</v>
      </c>
      <c r="E12" s="164" t="s">
        <v>204</v>
      </c>
      <c r="F12" s="161"/>
      <c r="G12" s="156">
        <v>203581843572</v>
      </c>
    </row>
    <row r="13" spans="2:9" ht="14.25" customHeight="1">
      <c r="B13" s="151"/>
      <c r="C13" s="151"/>
      <c r="D13" s="159" t="s">
        <v>1</v>
      </c>
      <c r="E13" s="164" t="s">
        <v>30</v>
      </c>
      <c r="F13" s="165"/>
      <c r="G13" s="229">
        <v>23556764088</v>
      </c>
    </row>
    <row r="14" spans="2:9" ht="14.25" customHeight="1">
      <c r="B14" s="151"/>
      <c r="C14" s="151"/>
      <c r="D14" s="159" t="s">
        <v>2</v>
      </c>
      <c r="E14" s="166" t="s">
        <v>205</v>
      </c>
      <c r="F14" s="165"/>
      <c r="G14" s="167">
        <v>10880400000</v>
      </c>
    </row>
    <row r="15" spans="2:9" ht="14.25" customHeight="1">
      <c r="B15" s="151"/>
      <c r="C15" s="151"/>
      <c r="D15" s="159" t="s">
        <v>47</v>
      </c>
      <c r="E15" s="154" t="s">
        <v>207</v>
      </c>
      <c r="F15" s="161"/>
      <c r="G15" s="156">
        <v>640296792576</v>
      </c>
    </row>
    <row r="16" spans="2:9" ht="14.25" customHeight="1">
      <c r="B16" s="151"/>
      <c r="C16" s="151"/>
      <c r="D16" s="159" t="s">
        <v>48</v>
      </c>
      <c r="E16" s="154" t="s">
        <v>276</v>
      </c>
      <c r="F16" s="165"/>
      <c r="G16" s="167" t="s">
        <v>183</v>
      </c>
    </row>
    <row r="17" spans="2:8" ht="14.25" customHeight="1">
      <c r="B17" s="151"/>
      <c r="C17" s="151"/>
      <c r="D17" s="159" t="s">
        <v>3</v>
      </c>
      <c r="E17" s="154" t="s">
        <v>277</v>
      </c>
      <c r="F17" s="161"/>
      <c r="G17" s="156">
        <v>1342091</v>
      </c>
    </row>
    <row r="18" spans="2:8" ht="14.25" customHeight="1">
      <c r="B18" s="151"/>
      <c r="C18" s="151"/>
      <c r="D18" s="159" t="s">
        <v>4</v>
      </c>
      <c r="E18" s="164" t="s">
        <v>278</v>
      </c>
      <c r="F18" s="168"/>
      <c r="G18" s="156">
        <v>23810846089</v>
      </c>
    </row>
    <row r="19" spans="2:8" ht="14.25" customHeight="1">
      <c r="B19" s="151"/>
      <c r="C19" s="151"/>
      <c r="D19" s="159"/>
      <c r="E19" s="164"/>
      <c r="F19" s="168"/>
      <c r="G19" s="156"/>
    </row>
    <row r="20" spans="2:8" s="158" customFormat="1" ht="14.25" customHeight="1">
      <c r="B20" s="151" t="s">
        <v>56</v>
      </c>
      <c r="C20" s="169" t="s">
        <v>33</v>
      </c>
      <c r="D20" s="151"/>
      <c r="E20" s="154"/>
      <c r="F20" s="155"/>
      <c r="G20" s="156">
        <v>2409023063931</v>
      </c>
      <c r="H20" s="157"/>
    </row>
    <row r="21" spans="2:8" ht="14.25" customHeight="1">
      <c r="B21" s="151"/>
      <c r="C21" s="151"/>
      <c r="D21" s="159" t="s">
        <v>16</v>
      </c>
      <c r="E21" s="154" t="s">
        <v>208</v>
      </c>
      <c r="F21" s="153"/>
      <c r="G21" s="156">
        <v>17569850078</v>
      </c>
    </row>
    <row r="22" spans="2:8" ht="14.25" customHeight="1">
      <c r="B22" s="151"/>
      <c r="C22" s="151"/>
      <c r="D22" s="159" t="s">
        <v>0</v>
      </c>
      <c r="E22" s="154" t="s">
        <v>34</v>
      </c>
      <c r="F22" s="153"/>
      <c r="G22" s="156">
        <v>31850340772</v>
      </c>
    </row>
    <row r="23" spans="2:8" ht="14.25" customHeight="1">
      <c r="B23" s="151"/>
      <c r="C23" s="151"/>
      <c r="D23" s="159" t="s">
        <v>15</v>
      </c>
      <c r="E23" s="154" t="s">
        <v>286</v>
      </c>
      <c r="F23" s="153"/>
      <c r="G23" s="156">
        <v>40620000000</v>
      </c>
    </row>
    <row r="24" spans="2:8" ht="14.25" customHeight="1">
      <c r="B24" s="151"/>
      <c r="C24" s="151"/>
      <c r="D24" s="159" t="s">
        <v>1</v>
      </c>
      <c r="E24" s="154" t="s">
        <v>209</v>
      </c>
      <c r="F24" s="153"/>
      <c r="G24" s="156">
        <v>580364738080</v>
      </c>
    </row>
    <row r="25" spans="2:8" ht="14.25" customHeight="1">
      <c r="B25" s="151"/>
      <c r="C25" s="151"/>
      <c r="D25" s="159" t="s">
        <v>2</v>
      </c>
      <c r="E25" s="154" t="s">
        <v>210</v>
      </c>
      <c r="F25" s="153"/>
      <c r="G25" s="156">
        <v>425656990639</v>
      </c>
    </row>
    <row r="26" spans="2:8" ht="14.25" customHeight="1">
      <c r="B26" s="151"/>
      <c r="C26" s="151"/>
      <c r="D26" s="159" t="s">
        <v>47</v>
      </c>
      <c r="E26" s="154" t="s">
        <v>145</v>
      </c>
      <c r="F26" s="153"/>
      <c r="G26" s="156">
        <v>62344448480</v>
      </c>
    </row>
    <row r="27" spans="2:8" ht="14.25" customHeight="1">
      <c r="B27" s="151"/>
      <c r="C27" s="151"/>
      <c r="D27" s="159" t="s">
        <v>48</v>
      </c>
      <c r="E27" s="154" t="s">
        <v>132</v>
      </c>
      <c r="F27" s="153"/>
      <c r="G27" s="167" t="s">
        <v>183</v>
      </c>
    </row>
    <row r="28" spans="2:8" ht="14.25" customHeight="1">
      <c r="B28" s="151"/>
      <c r="C28" s="151"/>
      <c r="D28" s="159" t="s">
        <v>3</v>
      </c>
      <c r="E28" s="154" t="s">
        <v>35</v>
      </c>
      <c r="F28" s="153"/>
      <c r="G28" s="156">
        <v>998199054580</v>
      </c>
    </row>
    <row r="29" spans="2:8" ht="14.25" customHeight="1">
      <c r="B29" s="151"/>
      <c r="C29" s="151"/>
      <c r="D29" s="159" t="s">
        <v>4</v>
      </c>
      <c r="E29" s="154" t="s">
        <v>36</v>
      </c>
      <c r="F29" s="153"/>
      <c r="G29" s="156">
        <v>108146534956</v>
      </c>
    </row>
    <row r="30" spans="2:8" ht="14.25" customHeight="1">
      <c r="B30" s="151"/>
      <c r="C30" s="151"/>
      <c r="D30" s="159" t="s">
        <v>5</v>
      </c>
      <c r="E30" s="154" t="s">
        <v>211</v>
      </c>
      <c r="F30" s="153"/>
      <c r="G30" s="156">
        <v>144271106346</v>
      </c>
    </row>
    <row r="31" spans="2:8" ht="14.25" customHeight="1">
      <c r="B31" s="151"/>
      <c r="C31" s="151"/>
      <c r="D31" s="170"/>
      <c r="E31" s="154"/>
      <c r="F31" s="153"/>
      <c r="G31" s="156"/>
    </row>
    <row r="32" spans="2:8" s="107" customFormat="1" ht="14.25" customHeight="1">
      <c r="B32" s="241" t="s">
        <v>57</v>
      </c>
      <c r="C32" s="241"/>
      <c r="D32" s="241"/>
      <c r="E32" s="241"/>
      <c r="F32" s="14"/>
      <c r="G32" s="15">
        <f>G9+G20</f>
        <v>4470912718901</v>
      </c>
      <c r="H32" s="171"/>
    </row>
    <row r="33" spans="2:10" ht="14.25" customHeight="1">
      <c r="B33" s="151"/>
      <c r="C33" s="151"/>
      <c r="D33" s="151"/>
      <c r="E33" s="172"/>
      <c r="F33" s="173"/>
      <c r="G33" s="174"/>
      <c r="H33" s="163"/>
    </row>
    <row r="34" spans="2:10" s="158" customFormat="1" ht="14.25" customHeight="1">
      <c r="B34" s="151" t="s">
        <v>58</v>
      </c>
      <c r="C34" s="169" t="s">
        <v>37</v>
      </c>
      <c r="D34" s="151"/>
      <c r="E34" s="154"/>
      <c r="F34" s="175"/>
      <c r="G34" s="156">
        <v>630126772901</v>
      </c>
      <c r="H34" s="157"/>
      <c r="J34" s="156"/>
    </row>
    <row r="35" spans="2:10" s="158" customFormat="1" ht="14.25" customHeight="1">
      <c r="B35" s="151"/>
      <c r="C35" s="169"/>
      <c r="D35" s="159" t="s">
        <v>16</v>
      </c>
      <c r="E35" s="154" t="s">
        <v>138</v>
      </c>
      <c r="F35" s="175"/>
      <c r="G35" s="156">
        <v>131482725174</v>
      </c>
      <c r="H35" s="157"/>
    </row>
    <row r="36" spans="2:10" s="158" customFormat="1" ht="14.25" customHeight="1">
      <c r="B36" s="151"/>
      <c r="C36" s="169"/>
      <c r="D36" s="159" t="s">
        <v>0</v>
      </c>
      <c r="E36" s="154" t="s">
        <v>212</v>
      </c>
      <c r="F36" s="175"/>
      <c r="G36" s="167">
        <v>129979349034</v>
      </c>
      <c r="H36" s="157"/>
    </row>
    <row r="37" spans="2:10" s="158" customFormat="1" ht="14.25" customHeight="1">
      <c r="B37" s="151"/>
      <c r="C37" s="169"/>
      <c r="D37" s="159" t="s">
        <v>15</v>
      </c>
      <c r="E37" s="154" t="s">
        <v>213</v>
      </c>
      <c r="F37" s="175"/>
      <c r="G37" s="156">
        <v>35821964216</v>
      </c>
      <c r="H37" s="157"/>
    </row>
    <row r="38" spans="2:10" s="158" customFormat="1" ht="14.25" customHeight="1">
      <c r="B38" s="151"/>
      <c r="C38" s="169"/>
      <c r="D38" s="159" t="s">
        <v>1</v>
      </c>
      <c r="E38" s="164" t="s">
        <v>143</v>
      </c>
      <c r="F38" s="175"/>
      <c r="G38" s="167">
        <v>63033323139</v>
      </c>
      <c r="H38" s="157"/>
    </row>
    <row r="39" spans="2:10" ht="14.25" customHeight="1">
      <c r="B39" s="151"/>
      <c r="C39" s="151"/>
      <c r="D39" s="159" t="s">
        <v>2</v>
      </c>
      <c r="E39" s="166" t="s">
        <v>144</v>
      </c>
      <c r="F39" s="175"/>
      <c r="G39" s="156">
        <v>269596604801</v>
      </c>
    </row>
    <row r="40" spans="2:10" ht="14.25" customHeight="1">
      <c r="B40" s="151"/>
      <c r="C40" s="151"/>
      <c r="D40" s="159" t="s">
        <v>47</v>
      </c>
      <c r="E40" s="166" t="s">
        <v>283</v>
      </c>
      <c r="F40" s="175"/>
      <c r="G40" s="167">
        <v>212806537</v>
      </c>
    </row>
    <row r="41" spans="2:10" ht="14.25" customHeight="1">
      <c r="B41" s="151"/>
      <c r="C41" s="151"/>
      <c r="D41" s="151"/>
      <c r="E41" s="154"/>
      <c r="F41" s="175"/>
      <c r="G41" s="156"/>
    </row>
    <row r="42" spans="2:10" s="158" customFormat="1" ht="14.25" customHeight="1">
      <c r="B42" s="151" t="s">
        <v>56</v>
      </c>
      <c r="C42" s="169" t="s">
        <v>38</v>
      </c>
      <c r="D42" s="151"/>
      <c r="E42" s="154"/>
      <c r="F42" s="175"/>
      <c r="G42" s="156">
        <v>279978744185</v>
      </c>
      <c r="H42" s="157"/>
    </row>
    <row r="43" spans="2:10" s="158" customFormat="1" ht="14.25" customHeight="1">
      <c r="B43" s="151"/>
      <c r="C43" s="169"/>
      <c r="D43" s="170" t="s">
        <v>16</v>
      </c>
      <c r="E43" s="154" t="s">
        <v>214</v>
      </c>
      <c r="F43" s="175"/>
      <c r="G43" s="167" t="s">
        <v>183</v>
      </c>
      <c r="H43" s="157"/>
    </row>
    <row r="44" spans="2:10" ht="14.25" customHeight="1">
      <c r="B44" s="151"/>
      <c r="C44" s="151"/>
      <c r="D44" s="170" t="s">
        <v>0</v>
      </c>
      <c r="E44" s="160" t="s">
        <v>215</v>
      </c>
      <c r="F44" s="175"/>
      <c r="G44" s="176">
        <v>39948067415</v>
      </c>
    </row>
    <row r="45" spans="2:10" ht="14.25" customHeight="1">
      <c r="B45" s="151"/>
      <c r="C45" s="151"/>
      <c r="D45" s="170" t="s">
        <v>15</v>
      </c>
      <c r="E45" s="160" t="s">
        <v>136</v>
      </c>
      <c r="F45" s="175"/>
      <c r="G45" s="167" t="s">
        <v>183</v>
      </c>
    </row>
    <row r="46" spans="2:10" ht="14.25" customHeight="1">
      <c r="B46" s="151"/>
      <c r="C46" s="151"/>
      <c r="D46" s="170" t="s">
        <v>1</v>
      </c>
      <c r="E46" s="160" t="s">
        <v>137</v>
      </c>
      <c r="F46" s="175"/>
      <c r="G46" s="156">
        <v>16688016765</v>
      </c>
    </row>
    <row r="47" spans="2:10" ht="14.25" customHeight="1">
      <c r="B47" s="151"/>
      <c r="C47" s="151"/>
      <c r="D47" s="170" t="s">
        <v>2</v>
      </c>
      <c r="E47" s="160" t="s">
        <v>138</v>
      </c>
      <c r="F47" s="175"/>
      <c r="G47" s="156">
        <v>7130973825</v>
      </c>
    </row>
    <row r="48" spans="2:10" ht="14.25" customHeight="1">
      <c r="B48" s="151"/>
      <c r="C48" s="151"/>
      <c r="D48" s="170" t="s">
        <v>47</v>
      </c>
      <c r="E48" s="160" t="s">
        <v>216</v>
      </c>
      <c r="F48" s="175"/>
      <c r="G48" s="156">
        <v>116212068334</v>
      </c>
    </row>
    <row r="49" spans="2:8" ht="14.25" customHeight="1">
      <c r="B49" s="151"/>
      <c r="C49" s="151"/>
      <c r="D49" s="170" t="s">
        <v>48</v>
      </c>
      <c r="E49" s="160" t="s">
        <v>217</v>
      </c>
      <c r="F49" s="175"/>
      <c r="G49" s="156">
        <v>97293553312</v>
      </c>
    </row>
    <row r="50" spans="2:8" ht="14.25" customHeight="1">
      <c r="B50" s="151"/>
      <c r="C50" s="151"/>
      <c r="D50" s="170" t="s">
        <v>3</v>
      </c>
      <c r="E50" s="160" t="s">
        <v>141</v>
      </c>
      <c r="F50" s="175"/>
      <c r="G50" s="167" t="s">
        <v>183</v>
      </c>
    </row>
    <row r="51" spans="2:8" ht="14.25" customHeight="1">
      <c r="B51" s="151"/>
      <c r="C51" s="151"/>
      <c r="D51" s="170" t="s">
        <v>4</v>
      </c>
      <c r="E51" s="160" t="s">
        <v>140</v>
      </c>
      <c r="F51" s="175"/>
      <c r="G51" s="156">
        <v>2706064534</v>
      </c>
    </row>
    <row r="52" spans="2:8" ht="14.25" customHeight="1">
      <c r="B52" s="151"/>
      <c r="C52" s="151"/>
      <c r="D52" s="159"/>
      <c r="E52" s="164"/>
      <c r="F52" s="175"/>
      <c r="G52" s="140"/>
    </row>
    <row r="53" spans="2:8" ht="14.25" customHeight="1">
      <c r="B53" s="255" t="s">
        <v>39</v>
      </c>
      <c r="C53" s="255"/>
      <c r="D53" s="255"/>
      <c r="E53" s="255"/>
      <c r="F53" s="177"/>
      <c r="G53" s="178">
        <f>SUM(G34,G42)</f>
        <v>910105517086</v>
      </c>
    </row>
    <row r="54" spans="2:8" ht="14.25" customHeight="1">
      <c r="B54" s="151"/>
      <c r="C54" s="151"/>
      <c r="D54" s="151"/>
      <c r="E54" s="172" t="s">
        <v>218</v>
      </c>
      <c r="F54" s="173"/>
      <c r="G54" s="174"/>
    </row>
    <row r="55" spans="2:8" ht="14.25" customHeight="1">
      <c r="B55" s="151" t="s">
        <v>51</v>
      </c>
      <c r="C55" s="169" t="s">
        <v>40</v>
      </c>
      <c r="D55" s="151"/>
      <c r="E55" s="154"/>
      <c r="F55" s="175"/>
      <c r="G55" s="156">
        <v>10977011000</v>
      </c>
    </row>
    <row r="56" spans="2:8" ht="14.25" customHeight="1">
      <c r="B56" s="151" t="s">
        <v>59</v>
      </c>
      <c r="C56" s="169" t="s">
        <v>41</v>
      </c>
      <c r="D56" s="151"/>
      <c r="E56" s="154"/>
      <c r="F56" s="153"/>
      <c r="G56" s="50">
        <v>-200680986177</v>
      </c>
    </row>
    <row r="57" spans="2:8" ht="14.25" customHeight="1">
      <c r="B57" s="151" t="s">
        <v>60</v>
      </c>
      <c r="C57" s="169" t="s">
        <v>42</v>
      </c>
      <c r="D57" s="151"/>
      <c r="E57" s="154"/>
      <c r="F57" s="175"/>
      <c r="G57" s="50">
        <v>-61743951891</v>
      </c>
    </row>
    <row r="58" spans="2:8" ht="14.25" customHeight="1">
      <c r="B58" s="151" t="s">
        <v>52</v>
      </c>
      <c r="C58" s="169" t="s">
        <v>43</v>
      </c>
      <c r="D58" s="151"/>
      <c r="E58" s="154"/>
      <c r="F58" s="175"/>
      <c r="G58" s="156">
        <v>3812255128883</v>
      </c>
    </row>
    <row r="59" spans="2:8" ht="14.25" customHeight="1">
      <c r="B59" s="151"/>
      <c r="C59" s="151"/>
      <c r="D59" s="151"/>
      <c r="E59" s="154"/>
      <c r="F59" s="175"/>
      <c r="G59" s="179"/>
    </row>
    <row r="60" spans="2:8" ht="14.25" customHeight="1">
      <c r="B60" s="255" t="s">
        <v>44</v>
      </c>
      <c r="C60" s="255"/>
      <c r="D60" s="255"/>
      <c r="E60" s="255"/>
      <c r="F60" s="177"/>
      <c r="G60" s="178">
        <f>SUM(G55:G58)</f>
        <v>3560807201815</v>
      </c>
    </row>
    <row r="61" spans="2:8" s="107" customFormat="1" ht="14.25" customHeight="1">
      <c r="B61" s="241" t="s">
        <v>45</v>
      </c>
      <c r="C61" s="241"/>
      <c r="D61" s="241"/>
      <c r="E61" s="241"/>
      <c r="F61" s="14"/>
      <c r="G61" s="15">
        <f>G53+G60</f>
        <v>4470912718901</v>
      </c>
      <c r="H61" s="106"/>
    </row>
    <row r="62" spans="2:8" ht="16.5" customHeight="1">
      <c r="G62" s="181"/>
    </row>
    <row r="63" spans="2:8">
      <c r="G63" s="181"/>
    </row>
    <row r="64" spans="2:8">
      <c r="G64" s="181"/>
    </row>
  </sheetData>
  <mergeCells count="9">
    <mergeCell ref="B53:E53"/>
    <mergeCell ref="B60:E60"/>
    <mergeCell ref="B61:E61"/>
    <mergeCell ref="B2:G2"/>
    <mergeCell ref="B3:G3"/>
    <mergeCell ref="B4:G4"/>
    <mergeCell ref="B6:E7"/>
    <mergeCell ref="F6:G6"/>
    <mergeCell ref="B32:E32"/>
  </mergeCells>
  <phoneticPr fontId="3" type="noConversion"/>
  <printOptions horizontalCentered="1"/>
  <pageMargins left="0.19685039370078741" right="0.15748031496062992" top="0.43307086614173229" bottom="0.23622047244094491" header="0.23622047244094491" footer="0.19685039370078741"/>
  <pageSetup paperSize="9" scale="10" orientation="portrait" r:id="rId1"/>
  <headerFooter alignWithMargins="0"/>
  <ignoredErrors>
    <ignoredError sqref="D35:D40 D43:D51 D10:D18 D21:D22 D23:D30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E082B-6613-48C0-8A69-ECBAF37900C1}">
  <sheetPr>
    <pageSetUpPr fitToPage="1"/>
  </sheetPr>
  <dimension ref="A1:J85"/>
  <sheetViews>
    <sheetView showGridLines="0" zoomScaleNormal="100" zoomScaleSheetLayoutView="85" workbookViewId="0">
      <pane xSplit="4" ySplit="6" topLeftCell="E7" activePane="bottomRight" state="frozen"/>
      <selection pane="topRight"/>
      <selection pane="bottomLeft"/>
      <selection pane="bottomRight"/>
    </sheetView>
  </sheetViews>
  <sheetFormatPr defaultRowHeight="13.5"/>
  <cols>
    <col min="1" max="1" width="1.44140625" style="28" customWidth="1"/>
    <col min="2" max="2" width="4.77734375" style="183" customWidth="1"/>
    <col min="3" max="3" width="2.77734375" style="184" customWidth="1"/>
    <col min="4" max="4" width="37.5546875" style="35" customWidth="1"/>
    <col min="5" max="6" width="16.5546875" style="185" customWidth="1"/>
    <col min="7" max="8" width="16.5546875" style="186" customWidth="1"/>
    <col min="9" max="9" width="16.5546875" style="185" customWidth="1"/>
    <col min="10" max="10" width="1.21875" style="33" customWidth="1"/>
    <col min="11" max="16384" width="8.88671875" style="28"/>
  </cols>
  <sheetData>
    <row r="1" spans="2:10" ht="7.5" customHeight="1"/>
    <row r="2" spans="2:10" s="35" customFormat="1" ht="15.75" customHeight="1">
      <c r="B2" s="246" t="s">
        <v>295</v>
      </c>
      <c r="C2" s="246"/>
      <c r="D2" s="246"/>
      <c r="E2" s="246"/>
      <c r="F2" s="246"/>
      <c r="G2" s="246"/>
      <c r="H2" s="246"/>
      <c r="I2" s="246"/>
      <c r="J2" s="127"/>
    </row>
    <row r="3" spans="2:10" s="35" customFormat="1" ht="12" customHeight="1">
      <c r="B3" s="259" t="s">
        <v>291</v>
      </c>
      <c r="C3" s="259"/>
      <c r="D3" s="259"/>
      <c r="E3" s="259"/>
      <c r="F3" s="259"/>
      <c r="G3" s="259"/>
      <c r="H3" s="259"/>
      <c r="I3" s="259"/>
      <c r="J3" s="127"/>
    </row>
    <row r="4" spans="2:10" s="35" customFormat="1" ht="12.75" customHeight="1">
      <c r="B4" s="242"/>
      <c r="C4" s="242"/>
      <c r="D4" s="242"/>
      <c r="E4" s="187"/>
      <c r="F4" s="187"/>
      <c r="G4" s="188"/>
      <c r="H4" s="188"/>
      <c r="I4" s="189"/>
      <c r="J4" s="127"/>
    </row>
    <row r="5" spans="2:10" s="35" customFormat="1" ht="13.5" customHeight="1">
      <c r="B5" s="36"/>
      <c r="C5" s="37"/>
      <c r="D5" s="38"/>
      <c r="E5" s="190"/>
      <c r="F5" s="190"/>
      <c r="G5" s="73"/>
      <c r="H5" s="73"/>
      <c r="I5" s="228" t="s">
        <v>53</v>
      </c>
      <c r="J5" s="127"/>
    </row>
    <row r="6" spans="2:10" s="195" customFormat="1" ht="12" customHeight="1">
      <c r="B6" s="16"/>
      <c r="C6" s="17"/>
      <c r="D6" s="191"/>
      <c r="E6" s="192" t="s">
        <v>83</v>
      </c>
      <c r="F6" s="192" t="s">
        <v>84</v>
      </c>
      <c r="G6" s="193" t="s">
        <v>85</v>
      </c>
      <c r="H6" s="193" t="s">
        <v>86</v>
      </c>
      <c r="I6" s="192" t="s">
        <v>23</v>
      </c>
      <c r="J6" s="194"/>
    </row>
    <row r="7" spans="2:10" s="43" customFormat="1" ht="12.95" customHeight="1">
      <c r="B7" s="40" t="s">
        <v>58</v>
      </c>
      <c r="C7" s="41" t="s">
        <v>219</v>
      </c>
      <c r="D7" s="42"/>
      <c r="E7" s="130">
        <v>440714465589</v>
      </c>
      <c r="F7" s="197"/>
      <c r="G7" s="197"/>
      <c r="H7" s="197"/>
      <c r="I7" s="130">
        <f>SUM(E7:H7)</f>
        <v>440714465589</v>
      </c>
      <c r="J7" s="198"/>
    </row>
    <row r="8" spans="2:10" s="51" customFormat="1" ht="12.95" customHeight="1">
      <c r="B8" s="44" t="s">
        <v>220</v>
      </c>
      <c r="C8" s="45" t="s">
        <v>221</v>
      </c>
      <c r="D8" s="52"/>
      <c r="E8" s="199">
        <v>357286591931</v>
      </c>
      <c r="F8" s="199"/>
      <c r="G8" s="199"/>
      <c r="H8" s="199"/>
      <c r="I8" s="199">
        <f>SUM(E8:H8)</f>
        <v>357286591931</v>
      </c>
      <c r="J8" s="200"/>
    </row>
    <row r="9" spans="2:10" s="57" customFormat="1" ht="12.95" customHeight="1">
      <c r="B9" s="60"/>
      <c r="C9" s="55" t="s">
        <v>16</v>
      </c>
      <c r="D9" s="56" t="s">
        <v>222</v>
      </c>
      <c r="E9" s="129">
        <v>76692222808</v>
      </c>
      <c r="F9" s="129"/>
      <c r="G9" s="129"/>
      <c r="H9" s="50"/>
      <c r="I9" s="129">
        <f t="shared" ref="I9:I79" si="0">SUM(E9:H9)</f>
        <v>76692222808</v>
      </c>
    </row>
    <row r="10" spans="2:10" s="57" customFormat="1" ht="12.95" customHeight="1">
      <c r="B10" s="60"/>
      <c r="C10" s="55" t="s">
        <v>0</v>
      </c>
      <c r="D10" s="56" t="s">
        <v>106</v>
      </c>
      <c r="E10" s="129">
        <v>2185089066</v>
      </c>
      <c r="F10" s="129"/>
      <c r="G10" s="129"/>
      <c r="H10" s="50"/>
      <c r="I10" s="129">
        <f t="shared" si="0"/>
        <v>2185089066</v>
      </c>
    </row>
    <row r="11" spans="2:10" s="57" customFormat="1" ht="12.95" customHeight="1">
      <c r="B11" s="60"/>
      <c r="C11" s="55" t="s">
        <v>15</v>
      </c>
      <c r="D11" s="56" t="s">
        <v>107</v>
      </c>
      <c r="E11" s="129">
        <v>9324957346</v>
      </c>
      <c r="F11" s="129"/>
      <c r="G11" s="129"/>
      <c r="H11" s="50"/>
      <c r="I11" s="129">
        <f t="shared" si="0"/>
        <v>9324957346</v>
      </c>
    </row>
    <row r="12" spans="2:10" s="57" customFormat="1" ht="12.95" customHeight="1">
      <c r="B12" s="60"/>
      <c r="C12" s="55" t="s">
        <v>1</v>
      </c>
      <c r="D12" s="56" t="s">
        <v>108</v>
      </c>
      <c r="E12" s="129">
        <v>65942351</v>
      </c>
      <c r="F12" s="129"/>
      <c r="G12" s="129"/>
      <c r="H12" s="50"/>
      <c r="I12" s="129">
        <f t="shared" si="0"/>
        <v>65942351</v>
      </c>
    </row>
    <row r="13" spans="2:10" s="57" customFormat="1" ht="12.95" customHeight="1">
      <c r="B13" s="60"/>
      <c r="C13" s="55" t="s">
        <v>2</v>
      </c>
      <c r="D13" s="56" t="s">
        <v>109</v>
      </c>
      <c r="E13" s="129">
        <v>299917273</v>
      </c>
      <c r="F13" s="129"/>
      <c r="G13" s="129"/>
      <c r="H13" s="50"/>
      <c r="I13" s="129">
        <f t="shared" si="0"/>
        <v>299917273</v>
      </c>
    </row>
    <row r="14" spans="2:10" s="57" customFormat="1" ht="12.95" customHeight="1">
      <c r="B14" s="60"/>
      <c r="C14" s="55" t="s">
        <v>47</v>
      </c>
      <c r="D14" s="56" t="s">
        <v>110</v>
      </c>
      <c r="E14" s="129">
        <v>23369690</v>
      </c>
      <c r="F14" s="129"/>
      <c r="G14" s="129"/>
      <c r="H14" s="50"/>
      <c r="I14" s="129">
        <f t="shared" si="0"/>
        <v>23369690</v>
      </c>
    </row>
    <row r="15" spans="2:10" s="57" customFormat="1" ht="12.95" customHeight="1">
      <c r="B15" s="60"/>
      <c r="C15" s="55" t="s">
        <v>48</v>
      </c>
      <c r="D15" s="56" t="s">
        <v>111</v>
      </c>
      <c r="E15" s="129">
        <v>1907586644</v>
      </c>
      <c r="F15" s="129"/>
      <c r="G15" s="129"/>
      <c r="H15" s="50"/>
      <c r="I15" s="129">
        <f t="shared" si="0"/>
        <v>1907586644</v>
      </c>
    </row>
    <row r="16" spans="2:10" s="57" customFormat="1" ht="12.95" customHeight="1">
      <c r="B16" s="60"/>
      <c r="C16" s="55" t="s">
        <v>3</v>
      </c>
      <c r="D16" s="56" t="s">
        <v>112</v>
      </c>
      <c r="E16" s="129">
        <v>342416077</v>
      </c>
      <c r="F16" s="129"/>
      <c r="G16" s="129"/>
      <c r="H16" s="50"/>
      <c r="I16" s="129">
        <f t="shared" si="0"/>
        <v>342416077</v>
      </c>
    </row>
    <row r="17" spans="2:10" s="57" customFormat="1" ht="12.95" customHeight="1">
      <c r="B17" s="60"/>
      <c r="C17" s="55" t="s">
        <v>4</v>
      </c>
      <c r="D17" s="56" t="s">
        <v>113</v>
      </c>
      <c r="E17" s="129">
        <v>573804411</v>
      </c>
      <c r="F17" s="129"/>
      <c r="G17" s="129"/>
      <c r="H17" s="50"/>
      <c r="I17" s="129">
        <f t="shared" si="0"/>
        <v>573804411</v>
      </c>
    </row>
    <row r="18" spans="2:10" s="57" customFormat="1" ht="12.95" customHeight="1">
      <c r="B18" s="60"/>
      <c r="C18" s="55" t="s">
        <v>5</v>
      </c>
      <c r="D18" s="56" t="s">
        <v>223</v>
      </c>
      <c r="E18" s="129">
        <v>13728330712</v>
      </c>
      <c r="F18" s="129"/>
      <c r="G18" s="129"/>
      <c r="H18" s="50"/>
      <c r="I18" s="129">
        <f t="shared" si="0"/>
        <v>13728330712</v>
      </c>
    </row>
    <row r="19" spans="2:10" s="57" customFormat="1" ht="12.95" customHeight="1">
      <c r="B19" s="60"/>
      <c r="C19" s="55" t="s">
        <v>6</v>
      </c>
      <c r="D19" s="56" t="s">
        <v>296</v>
      </c>
      <c r="E19" s="129">
        <v>856673798</v>
      </c>
      <c r="F19" s="129"/>
      <c r="G19" s="129"/>
      <c r="H19" s="50"/>
      <c r="I19" s="129">
        <f t="shared" si="0"/>
        <v>856673798</v>
      </c>
    </row>
    <row r="20" spans="2:10" s="57" customFormat="1" ht="12.95" customHeight="1">
      <c r="B20" s="60"/>
      <c r="C20" s="55" t="s">
        <v>7</v>
      </c>
      <c r="D20" s="56" t="s">
        <v>114</v>
      </c>
      <c r="E20" s="129">
        <v>302706699</v>
      </c>
      <c r="F20" s="129"/>
      <c r="G20" s="129"/>
      <c r="H20" s="50"/>
      <c r="I20" s="129">
        <f t="shared" si="0"/>
        <v>302706699</v>
      </c>
    </row>
    <row r="21" spans="2:10" s="57" customFormat="1" ht="12.95" customHeight="1">
      <c r="B21" s="60"/>
      <c r="C21" s="55" t="s">
        <v>8</v>
      </c>
      <c r="D21" s="56" t="s">
        <v>115</v>
      </c>
      <c r="E21" s="102">
        <v>1512727</v>
      </c>
      <c r="F21" s="102"/>
      <c r="G21" s="102"/>
      <c r="H21" s="102"/>
      <c r="I21" s="102">
        <f t="shared" si="0"/>
        <v>1512727</v>
      </c>
    </row>
    <row r="22" spans="2:10" s="57" customFormat="1" ht="12.95" customHeight="1">
      <c r="B22" s="60"/>
      <c r="C22" s="55" t="s">
        <v>9</v>
      </c>
      <c r="D22" s="56" t="s">
        <v>116</v>
      </c>
      <c r="E22" s="129">
        <v>443325397</v>
      </c>
      <c r="F22" s="129"/>
      <c r="G22" s="129"/>
      <c r="H22" s="50"/>
      <c r="I22" s="102">
        <f t="shared" si="0"/>
        <v>443325397</v>
      </c>
    </row>
    <row r="23" spans="2:10" s="57" customFormat="1" ht="12.75" customHeight="1">
      <c r="B23" s="60"/>
      <c r="C23" s="55" t="s">
        <v>10</v>
      </c>
      <c r="D23" s="56" t="s">
        <v>117</v>
      </c>
      <c r="E23" s="129">
        <v>279860850</v>
      </c>
      <c r="F23" s="129"/>
      <c r="G23" s="129"/>
      <c r="H23" s="50"/>
      <c r="I23" s="129">
        <f t="shared" si="0"/>
        <v>279860850</v>
      </c>
    </row>
    <row r="24" spans="2:10" s="57" customFormat="1" ht="12.95" customHeight="1">
      <c r="B24" s="60"/>
      <c r="C24" s="55" t="s">
        <v>11</v>
      </c>
      <c r="D24" s="56" t="s">
        <v>118</v>
      </c>
      <c r="E24" s="129">
        <v>87246446239</v>
      </c>
      <c r="F24" s="129"/>
      <c r="G24" s="129"/>
      <c r="H24" s="50"/>
      <c r="I24" s="129">
        <f t="shared" si="0"/>
        <v>87246446239</v>
      </c>
    </row>
    <row r="25" spans="2:10" s="57" customFormat="1" ht="12.95" customHeight="1">
      <c r="B25" s="60"/>
      <c r="C25" s="55" t="s">
        <v>12</v>
      </c>
      <c r="D25" s="56" t="s">
        <v>119</v>
      </c>
      <c r="E25" s="129">
        <v>8357446</v>
      </c>
      <c r="F25" s="129"/>
      <c r="G25" s="129"/>
      <c r="H25" s="50"/>
      <c r="I25" s="129">
        <f t="shared" si="0"/>
        <v>8357446</v>
      </c>
    </row>
    <row r="26" spans="2:10" s="57" customFormat="1" ht="12.95" customHeight="1">
      <c r="B26" s="60"/>
      <c r="C26" s="55" t="s">
        <v>50</v>
      </c>
      <c r="D26" s="56" t="s">
        <v>120</v>
      </c>
      <c r="E26" s="129">
        <v>84820281</v>
      </c>
      <c r="F26" s="129"/>
      <c r="G26" s="129"/>
      <c r="H26" s="50"/>
      <c r="I26" s="129">
        <f t="shared" si="0"/>
        <v>84820281</v>
      </c>
    </row>
    <row r="27" spans="2:10" s="57" customFormat="1" ht="12.75" customHeight="1">
      <c r="B27" s="60"/>
      <c r="C27" s="55" t="s">
        <v>13</v>
      </c>
      <c r="D27" s="56" t="s">
        <v>121</v>
      </c>
      <c r="E27" s="129">
        <v>30546745</v>
      </c>
      <c r="F27" s="129"/>
      <c r="G27" s="129"/>
      <c r="H27" s="50"/>
      <c r="I27" s="129">
        <f t="shared" si="0"/>
        <v>30546745</v>
      </c>
    </row>
    <row r="28" spans="2:10" s="57" customFormat="1" ht="12.95" customHeight="1">
      <c r="B28" s="55"/>
      <c r="C28" s="55" t="s">
        <v>14</v>
      </c>
      <c r="D28" s="56" t="s">
        <v>122</v>
      </c>
      <c r="E28" s="129">
        <v>6484118225</v>
      </c>
      <c r="F28" s="129"/>
      <c r="G28" s="129"/>
      <c r="H28" s="50"/>
      <c r="I28" s="129">
        <f t="shared" si="0"/>
        <v>6484118225</v>
      </c>
    </row>
    <row r="29" spans="2:10" s="57" customFormat="1" ht="12.95" customHeight="1">
      <c r="B29" s="55"/>
      <c r="C29" s="55" t="s">
        <v>162</v>
      </c>
      <c r="D29" s="56" t="s">
        <v>224</v>
      </c>
      <c r="E29" s="102" t="s">
        <v>206</v>
      </c>
      <c r="F29" s="102"/>
      <c r="G29" s="102"/>
      <c r="H29" s="102"/>
      <c r="I29" s="102">
        <f t="shared" si="0"/>
        <v>0</v>
      </c>
    </row>
    <row r="30" spans="2:10" s="34" customFormat="1" ht="12.95" customHeight="1">
      <c r="B30" s="55"/>
      <c r="C30" s="55" t="s">
        <v>163</v>
      </c>
      <c r="D30" s="201" t="s">
        <v>123</v>
      </c>
      <c r="E30" s="129">
        <v>132833477250</v>
      </c>
      <c r="F30" s="129"/>
      <c r="G30" s="129"/>
      <c r="H30" s="202"/>
      <c r="I30" s="129">
        <f t="shared" si="0"/>
        <v>132833477250</v>
      </c>
      <c r="J30" s="57"/>
    </row>
    <row r="31" spans="2:10" s="34" customFormat="1" ht="12.95" customHeight="1">
      <c r="B31" s="55"/>
      <c r="C31" s="55" t="s">
        <v>164</v>
      </c>
      <c r="D31" s="56" t="s">
        <v>124</v>
      </c>
      <c r="E31" s="129">
        <v>806975858</v>
      </c>
      <c r="F31" s="129"/>
      <c r="G31" s="129"/>
      <c r="H31" s="202"/>
      <c r="I31" s="129">
        <f t="shared" si="0"/>
        <v>806975858</v>
      </c>
      <c r="J31" s="57"/>
    </row>
    <row r="32" spans="2:10" s="34" customFormat="1" ht="12.95" customHeight="1">
      <c r="B32" s="55"/>
      <c r="C32" s="55" t="s">
        <v>165</v>
      </c>
      <c r="D32" s="56" t="s">
        <v>225</v>
      </c>
      <c r="E32" s="102" t="s">
        <v>206</v>
      </c>
      <c r="F32" s="102"/>
      <c r="G32" s="102"/>
      <c r="H32" s="102"/>
      <c r="I32" s="102">
        <f t="shared" si="0"/>
        <v>0</v>
      </c>
      <c r="J32" s="57"/>
    </row>
    <row r="33" spans="1:10" s="34" customFormat="1" ht="12.95" customHeight="1">
      <c r="B33" s="55"/>
      <c r="C33" s="55" t="s">
        <v>166</v>
      </c>
      <c r="D33" s="56" t="s">
        <v>126</v>
      </c>
      <c r="E33" s="102" t="s">
        <v>206</v>
      </c>
      <c r="F33" s="102"/>
      <c r="G33" s="102"/>
      <c r="H33" s="102"/>
      <c r="I33" s="102">
        <f t="shared" si="0"/>
        <v>0</v>
      </c>
      <c r="J33" s="57"/>
    </row>
    <row r="34" spans="1:10" s="34" customFormat="1" ht="12.95" customHeight="1">
      <c r="B34" s="55"/>
      <c r="C34" s="55" t="s">
        <v>167</v>
      </c>
      <c r="D34" s="56" t="s">
        <v>264</v>
      </c>
      <c r="E34" s="102" t="s">
        <v>206</v>
      </c>
      <c r="F34" s="102"/>
      <c r="G34" s="102"/>
      <c r="H34" s="102"/>
      <c r="I34" s="102">
        <f t="shared" si="0"/>
        <v>0</v>
      </c>
      <c r="J34" s="57"/>
    </row>
    <row r="35" spans="1:10" s="34" customFormat="1" ht="12.95" customHeight="1">
      <c r="B35" s="55"/>
      <c r="C35" s="55" t="s">
        <v>168</v>
      </c>
      <c r="D35" s="201" t="s">
        <v>226</v>
      </c>
      <c r="E35" s="129">
        <v>22764126538</v>
      </c>
      <c r="F35" s="129"/>
      <c r="G35" s="129"/>
      <c r="H35" s="202"/>
      <c r="I35" s="129">
        <f t="shared" si="0"/>
        <v>22764126538</v>
      </c>
      <c r="J35" s="57"/>
    </row>
    <row r="36" spans="1:10" s="34" customFormat="1" ht="12.95" customHeight="1">
      <c r="B36" s="55"/>
      <c r="C36" s="55" t="s">
        <v>169</v>
      </c>
      <c r="D36" s="201" t="s">
        <v>227</v>
      </c>
      <c r="E36" s="129">
        <v>7500</v>
      </c>
      <c r="F36" s="129"/>
      <c r="G36" s="129"/>
      <c r="H36" s="202"/>
      <c r="I36" s="129">
        <f t="shared" si="0"/>
        <v>7500</v>
      </c>
      <c r="J36" s="57"/>
    </row>
    <row r="37" spans="1:10" s="51" customFormat="1" ht="12.95" customHeight="1">
      <c r="B37" s="40" t="s">
        <v>99</v>
      </c>
      <c r="C37" s="41" t="s">
        <v>228</v>
      </c>
      <c r="D37" s="42"/>
      <c r="E37" s="58">
        <f>E7-E8</f>
        <v>83427873658</v>
      </c>
      <c r="F37" s="203"/>
      <c r="G37" s="203"/>
      <c r="H37" s="203"/>
      <c r="I37" s="58">
        <f>SUM(E37:H37)</f>
        <v>83427873658</v>
      </c>
      <c r="J37" s="200"/>
    </row>
    <row r="38" spans="1:10" s="51" customFormat="1" ht="12.95" customHeight="1">
      <c r="B38" s="40" t="s">
        <v>100</v>
      </c>
      <c r="C38" s="41" t="s">
        <v>229</v>
      </c>
      <c r="D38" s="42"/>
      <c r="E38" s="58">
        <f>E39+E45+E49+E57+E67</f>
        <v>94316099470</v>
      </c>
      <c r="F38" s="203"/>
      <c r="G38" s="203"/>
      <c r="H38" s="203"/>
      <c r="I38" s="58">
        <f>SUM(E38:H38)</f>
        <v>94316099470</v>
      </c>
      <c r="J38" s="200"/>
    </row>
    <row r="39" spans="1:10" s="34" customFormat="1" ht="12.95" customHeight="1">
      <c r="B39" s="44"/>
      <c r="C39" s="45" t="s">
        <v>230</v>
      </c>
      <c r="D39" s="45"/>
      <c r="E39" s="204">
        <f>SUM(E40:E44)</f>
        <v>48720590006</v>
      </c>
      <c r="F39" s="204"/>
      <c r="G39" s="204"/>
      <c r="H39" s="204"/>
      <c r="I39" s="204">
        <f>SUM(E39:H39)</f>
        <v>48720590006</v>
      </c>
      <c r="J39" s="57"/>
    </row>
    <row r="40" spans="1:10" s="34" customFormat="1" ht="12.95" customHeight="1">
      <c r="B40" s="54"/>
      <c r="C40" s="60" t="s">
        <v>231</v>
      </c>
      <c r="D40" s="56" t="s">
        <v>90</v>
      </c>
      <c r="E40" s="129">
        <v>13824379388</v>
      </c>
      <c r="F40" s="129"/>
      <c r="G40" s="129"/>
      <c r="H40" s="50"/>
      <c r="I40" s="129">
        <f>SUM(E40:H40)</f>
        <v>13824379388</v>
      </c>
      <c r="J40" s="57"/>
    </row>
    <row r="41" spans="1:10" s="34" customFormat="1" ht="12.95" customHeight="1">
      <c r="A41" s="57"/>
      <c r="B41" s="54"/>
      <c r="C41" s="60" t="s">
        <v>0</v>
      </c>
      <c r="D41" s="56" t="s">
        <v>91</v>
      </c>
      <c r="E41" s="129">
        <v>6696210680</v>
      </c>
      <c r="F41" s="129"/>
      <c r="G41" s="129"/>
      <c r="H41" s="50"/>
      <c r="I41" s="129">
        <f t="shared" si="0"/>
        <v>6696210680</v>
      </c>
      <c r="J41" s="57"/>
    </row>
    <row r="42" spans="1:10" s="57" customFormat="1" ht="12.95" customHeight="1">
      <c r="B42" s="54"/>
      <c r="C42" s="60" t="s">
        <v>15</v>
      </c>
      <c r="D42" s="56" t="s">
        <v>232</v>
      </c>
      <c r="E42" s="102">
        <v>3282896156</v>
      </c>
      <c r="F42" s="102"/>
      <c r="G42" s="102"/>
      <c r="H42" s="50"/>
      <c r="I42" s="102">
        <f t="shared" si="0"/>
        <v>3282896156</v>
      </c>
    </row>
    <row r="43" spans="1:10" s="57" customFormat="1" ht="12.95" customHeight="1">
      <c r="B43" s="54"/>
      <c r="C43" s="60" t="s">
        <v>1</v>
      </c>
      <c r="D43" s="56" t="s">
        <v>233</v>
      </c>
      <c r="E43" s="102" t="s">
        <v>206</v>
      </c>
      <c r="F43" s="102"/>
      <c r="G43" s="102"/>
      <c r="H43" s="102"/>
      <c r="I43" s="102">
        <f t="shared" si="0"/>
        <v>0</v>
      </c>
    </row>
    <row r="44" spans="1:10" s="57" customFormat="1" ht="12.95" customHeight="1">
      <c r="B44" s="54"/>
      <c r="C44" s="60" t="s">
        <v>2</v>
      </c>
      <c r="D44" s="56" t="s">
        <v>234</v>
      </c>
      <c r="E44" s="129">
        <v>24917103782</v>
      </c>
      <c r="F44" s="129"/>
      <c r="G44" s="129"/>
      <c r="H44" s="50"/>
      <c r="I44" s="129">
        <f t="shared" si="0"/>
        <v>24917103782</v>
      </c>
    </row>
    <row r="45" spans="1:10" s="34" customFormat="1" ht="12.95" customHeight="1">
      <c r="A45" s="57"/>
      <c r="B45" s="44"/>
      <c r="C45" s="45" t="s">
        <v>235</v>
      </c>
      <c r="D45" s="45"/>
      <c r="E45" s="204">
        <f>-SUM(E46:E48)</f>
        <v>-3770068264</v>
      </c>
      <c r="F45" s="204"/>
      <c r="G45" s="204"/>
      <c r="H45" s="204"/>
      <c r="I45" s="204">
        <f t="shared" si="0"/>
        <v>-3770068264</v>
      </c>
      <c r="J45" s="57"/>
    </row>
    <row r="46" spans="1:10" s="34" customFormat="1" ht="12.95" customHeight="1">
      <c r="A46" s="57"/>
      <c r="B46" s="54"/>
      <c r="C46" s="60" t="s">
        <v>231</v>
      </c>
      <c r="D46" s="56" t="s">
        <v>92</v>
      </c>
      <c r="E46" s="129">
        <v>443503931</v>
      </c>
      <c r="F46" s="129"/>
      <c r="G46" s="129"/>
      <c r="H46" s="129"/>
      <c r="I46" s="129">
        <f t="shared" si="0"/>
        <v>443503931</v>
      </c>
      <c r="J46" s="57"/>
    </row>
    <row r="47" spans="1:10" s="57" customFormat="1" ht="12.95" customHeight="1">
      <c r="B47" s="54"/>
      <c r="C47" s="60" t="s">
        <v>0</v>
      </c>
      <c r="D47" s="56" t="s">
        <v>236</v>
      </c>
      <c r="E47" s="102" t="s">
        <v>183</v>
      </c>
      <c r="F47" s="102"/>
      <c r="G47" s="129"/>
      <c r="H47" s="129"/>
      <c r="I47" s="102">
        <f t="shared" si="0"/>
        <v>0</v>
      </c>
    </row>
    <row r="48" spans="1:10" s="57" customFormat="1" ht="12.95" customHeight="1">
      <c r="B48" s="54"/>
      <c r="C48" s="60" t="s">
        <v>15</v>
      </c>
      <c r="D48" s="56" t="s">
        <v>237</v>
      </c>
      <c r="E48" s="129">
        <v>3326564333</v>
      </c>
      <c r="F48" s="129"/>
      <c r="G48" s="129"/>
      <c r="H48" s="129"/>
      <c r="I48" s="129">
        <f t="shared" si="0"/>
        <v>3326564333</v>
      </c>
    </row>
    <row r="49" spans="1:10" s="34" customFormat="1" ht="12.75" customHeight="1">
      <c r="A49" s="57"/>
      <c r="B49" s="44"/>
      <c r="C49" s="45" t="s">
        <v>238</v>
      </c>
      <c r="D49" s="205"/>
      <c r="E49" s="204">
        <f>SUM(E50:E56)</f>
        <v>46694745647</v>
      </c>
      <c r="F49" s="204"/>
      <c r="G49" s="204"/>
      <c r="H49" s="204"/>
      <c r="I49" s="204">
        <f t="shared" si="0"/>
        <v>46694745647</v>
      </c>
      <c r="J49" s="57"/>
    </row>
    <row r="50" spans="1:10" s="34" customFormat="1" ht="12.75" customHeight="1">
      <c r="A50" s="57"/>
      <c r="B50" s="54"/>
      <c r="C50" s="60" t="s">
        <v>231</v>
      </c>
      <c r="D50" s="56" t="s">
        <v>239</v>
      </c>
      <c r="E50" s="129">
        <v>43713649009</v>
      </c>
      <c r="F50" s="129"/>
      <c r="G50" s="129"/>
      <c r="H50" s="50"/>
      <c r="I50" s="129">
        <f t="shared" si="0"/>
        <v>43713649009</v>
      </c>
      <c r="J50" s="57"/>
    </row>
    <row r="51" spans="1:10" s="34" customFormat="1" ht="12.75" customHeight="1">
      <c r="B51" s="54"/>
      <c r="C51" s="60" t="s">
        <v>0</v>
      </c>
      <c r="D51" s="56" t="s">
        <v>93</v>
      </c>
      <c r="E51" s="129">
        <v>33480520</v>
      </c>
      <c r="F51" s="129"/>
      <c r="G51" s="129"/>
      <c r="H51" s="50"/>
      <c r="I51" s="129">
        <f t="shared" si="0"/>
        <v>33480520</v>
      </c>
      <c r="J51" s="57"/>
    </row>
    <row r="52" spans="1:10" s="34" customFormat="1" ht="12.75" customHeight="1">
      <c r="B52" s="54"/>
      <c r="C52" s="60" t="s">
        <v>15</v>
      </c>
      <c r="D52" s="56" t="s">
        <v>240</v>
      </c>
      <c r="E52" s="102" t="s">
        <v>206</v>
      </c>
      <c r="F52" s="102"/>
      <c r="G52" s="102"/>
      <c r="H52" s="102"/>
      <c r="I52" s="102">
        <f t="shared" si="0"/>
        <v>0</v>
      </c>
      <c r="J52" s="57"/>
    </row>
    <row r="53" spans="1:10" s="34" customFormat="1" ht="12.75" customHeight="1">
      <c r="B53" s="54"/>
      <c r="C53" s="60" t="s">
        <v>1</v>
      </c>
      <c r="D53" s="56" t="s">
        <v>241</v>
      </c>
      <c r="E53" s="102" t="s">
        <v>206</v>
      </c>
      <c r="F53" s="102"/>
      <c r="G53" s="102"/>
      <c r="H53" s="102"/>
      <c r="I53" s="102">
        <f t="shared" si="0"/>
        <v>0</v>
      </c>
      <c r="J53" s="57"/>
    </row>
    <row r="54" spans="1:10" s="34" customFormat="1" ht="12.75" customHeight="1">
      <c r="B54" s="54"/>
      <c r="C54" s="60" t="s">
        <v>2</v>
      </c>
      <c r="D54" s="56" t="s">
        <v>279</v>
      </c>
      <c r="E54" s="102" t="s">
        <v>206</v>
      </c>
      <c r="F54" s="102"/>
      <c r="G54" s="102"/>
      <c r="H54" s="102"/>
      <c r="I54" s="102">
        <f>SUM(E54:H54)</f>
        <v>0</v>
      </c>
      <c r="J54" s="57"/>
    </row>
    <row r="55" spans="1:10" s="34" customFormat="1" ht="12.75" customHeight="1">
      <c r="B55" s="54"/>
      <c r="C55" s="60" t="s">
        <v>47</v>
      </c>
      <c r="D55" s="56" t="s">
        <v>284</v>
      </c>
      <c r="E55" s="102" t="s">
        <v>206</v>
      </c>
      <c r="F55" s="102"/>
      <c r="G55" s="129"/>
      <c r="H55" s="50"/>
      <c r="I55" s="102">
        <f>SUM(E55:H55)</f>
        <v>0</v>
      </c>
      <c r="J55" s="57"/>
    </row>
    <row r="56" spans="1:10" s="34" customFormat="1" ht="12.75" customHeight="1">
      <c r="B56" s="54"/>
      <c r="C56" s="60" t="s">
        <v>48</v>
      </c>
      <c r="D56" s="56" t="s">
        <v>280</v>
      </c>
      <c r="E56" s="129">
        <v>2947616118</v>
      </c>
      <c r="F56" s="129"/>
      <c r="G56" s="129"/>
      <c r="H56" s="50"/>
      <c r="I56" s="129">
        <f t="shared" si="0"/>
        <v>2947616118</v>
      </c>
      <c r="J56" s="57"/>
    </row>
    <row r="57" spans="1:10" s="206" customFormat="1" ht="12.75" customHeight="1">
      <c r="B57" s="44"/>
      <c r="C57" s="45" t="s">
        <v>242</v>
      </c>
      <c r="D57" s="45"/>
      <c r="E57" s="207">
        <f>-SUM(E58:E66)</f>
        <v>-10640154325</v>
      </c>
      <c r="F57" s="207"/>
      <c r="G57" s="207"/>
      <c r="H57" s="207"/>
      <c r="I57" s="207">
        <f t="shared" si="0"/>
        <v>-10640154325</v>
      </c>
      <c r="J57" s="208"/>
    </row>
    <row r="58" spans="1:10" s="206" customFormat="1" ht="12.75" customHeight="1">
      <c r="B58" s="54"/>
      <c r="C58" s="60" t="s">
        <v>231</v>
      </c>
      <c r="D58" s="56" t="s">
        <v>239</v>
      </c>
      <c r="E58" s="129">
        <v>9922450466</v>
      </c>
      <c r="F58" s="129"/>
      <c r="G58" s="129"/>
      <c r="H58" s="129"/>
      <c r="I58" s="102">
        <f t="shared" si="0"/>
        <v>9922450466</v>
      </c>
      <c r="J58" s="208"/>
    </row>
    <row r="59" spans="1:10" s="206" customFormat="1" ht="12.75" customHeight="1">
      <c r="B59" s="54"/>
      <c r="C59" s="60" t="s">
        <v>0</v>
      </c>
      <c r="D59" s="56" t="s">
        <v>243</v>
      </c>
      <c r="E59" s="102" t="s">
        <v>206</v>
      </c>
      <c r="F59" s="102"/>
      <c r="G59" s="102"/>
      <c r="H59" s="102"/>
      <c r="I59" s="102">
        <f t="shared" si="0"/>
        <v>0</v>
      </c>
      <c r="J59" s="208"/>
    </row>
    <row r="60" spans="1:10" s="206" customFormat="1" ht="12.75" customHeight="1">
      <c r="B60" s="54"/>
      <c r="C60" s="60" t="s">
        <v>15</v>
      </c>
      <c r="D60" s="56" t="s">
        <v>244</v>
      </c>
      <c r="E60" s="129">
        <v>635000000</v>
      </c>
      <c r="F60" s="129"/>
      <c r="G60" s="129"/>
      <c r="H60" s="129"/>
      <c r="I60" s="129">
        <f t="shared" si="0"/>
        <v>635000000</v>
      </c>
      <c r="J60" s="208"/>
    </row>
    <row r="61" spans="1:10" s="206" customFormat="1" ht="12.75" customHeight="1">
      <c r="B61" s="54"/>
      <c r="C61" s="60" t="s">
        <v>1</v>
      </c>
      <c r="D61" s="56" t="s">
        <v>245</v>
      </c>
      <c r="E61" s="50">
        <v>6356691</v>
      </c>
      <c r="F61" s="129"/>
      <c r="G61" s="129"/>
      <c r="H61" s="50"/>
      <c r="I61" s="50">
        <f t="shared" si="0"/>
        <v>6356691</v>
      </c>
      <c r="J61" s="208"/>
    </row>
    <row r="62" spans="1:10" s="206" customFormat="1" ht="12.75" customHeight="1">
      <c r="B62" s="54"/>
      <c r="C62" s="60" t="s">
        <v>2</v>
      </c>
      <c r="D62" s="56" t="s">
        <v>246</v>
      </c>
      <c r="E62" s="102" t="s">
        <v>206</v>
      </c>
      <c r="F62" s="102"/>
      <c r="G62" s="102"/>
      <c r="H62" s="102"/>
      <c r="I62" s="102">
        <f t="shared" si="0"/>
        <v>0</v>
      </c>
      <c r="J62" s="208"/>
    </row>
    <row r="63" spans="1:10" s="206" customFormat="1" ht="12.75" customHeight="1">
      <c r="B63" s="54"/>
      <c r="C63" s="60" t="s">
        <v>47</v>
      </c>
      <c r="D63" s="56" t="s">
        <v>247</v>
      </c>
      <c r="E63" s="102" t="s">
        <v>206</v>
      </c>
      <c r="F63" s="102"/>
      <c r="G63" s="102"/>
      <c r="H63" s="102"/>
      <c r="I63" s="102">
        <f t="shared" si="0"/>
        <v>0</v>
      </c>
      <c r="J63" s="208"/>
    </row>
    <row r="64" spans="1:10" s="206" customFormat="1" ht="12.75" customHeight="1">
      <c r="B64" s="54"/>
      <c r="C64" s="60" t="s">
        <v>48</v>
      </c>
      <c r="D64" s="56" t="s">
        <v>248</v>
      </c>
      <c r="E64" s="102" t="s">
        <v>206</v>
      </c>
      <c r="F64" s="102"/>
      <c r="G64" s="102"/>
      <c r="H64" s="102"/>
      <c r="I64" s="102">
        <f t="shared" si="0"/>
        <v>0</v>
      </c>
      <c r="J64" s="208"/>
    </row>
    <row r="65" spans="2:10" s="206" customFormat="1" ht="12.75" customHeight="1">
      <c r="B65" s="54"/>
      <c r="C65" s="60" t="s">
        <v>3</v>
      </c>
      <c r="D65" s="56" t="s">
        <v>249</v>
      </c>
      <c r="E65" s="129">
        <v>6752440</v>
      </c>
      <c r="F65" s="129"/>
      <c r="G65" s="129"/>
      <c r="H65" s="129"/>
      <c r="I65" s="129">
        <f t="shared" si="0"/>
        <v>6752440</v>
      </c>
      <c r="J65" s="208"/>
    </row>
    <row r="66" spans="2:10" s="206" customFormat="1" ht="12.75" customHeight="1">
      <c r="B66" s="54"/>
      <c r="C66" s="60" t="s">
        <v>4</v>
      </c>
      <c r="D66" s="56" t="s">
        <v>250</v>
      </c>
      <c r="E66" s="129">
        <v>69594728</v>
      </c>
      <c r="F66" s="129"/>
      <c r="G66" s="129"/>
      <c r="H66" s="129"/>
      <c r="I66" s="129">
        <f t="shared" si="0"/>
        <v>69594728</v>
      </c>
      <c r="J66" s="208"/>
    </row>
    <row r="67" spans="2:10" s="206" customFormat="1" ht="12.75" customHeight="1">
      <c r="B67" s="44"/>
      <c r="C67" s="45" t="s">
        <v>251</v>
      </c>
      <c r="D67" s="45"/>
      <c r="E67" s="207">
        <f>SUM(E68:E76)</f>
        <v>13310986406</v>
      </c>
      <c r="F67" s="207"/>
      <c r="G67" s="207"/>
      <c r="H67" s="207"/>
      <c r="I67" s="207">
        <f>SUM(E67:H67)</f>
        <v>13310986406</v>
      </c>
      <c r="J67" s="208"/>
    </row>
    <row r="68" spans="2:10" s="206" customFormat="1" ht="12.75" customHeight="1">
      <c r="B68" s="54"/>
      <c r="C68" s="60" t="s">
        <v>231</v>
      </c>
      <c r="D68" s="56" t="s">
        <v>252</v>
      </c>
      <c r="E68" s="129">
        <v>20678952844</v>
      </c>
      <c r="F68" s="129"/>
      <c r="G68" s="129"/>
      <c r="H68" s="129"/>
      <c r="I68" s="129">
        <f t="shared" si="0"/>
        <v>20678952844</v>
      </c>
      <c r="J68" s="208"/>
    </row>
    <row r="69" spans="2:10" s="208" customFormat="1" ht="12.75" customHeight="1">
      <c r="B69" s="54"/>
      <c r="C69" s="60" t="s">
        <v>0</v>
      </c>
      <c r="D69" s="56" t="s">
        <v>253</v>
      </c>
      <c r="E69" s="129">
        <v>-7367966438</v>
      </c>
      <c r="F69" s="129"/>
      <c r="G69" s="129"/>
      <c r="H69" s="129"/>
      <c r="I69" s="129">
        <f t="shared" si="0"/>
        <v>-7367966438</v>
      </c>
    </row>
    <row r="70" spans="2:10" s="208" customFormat="1" ht="12.75" customHeight="1">
      <c r="B70" s="54"/>
      <c r="C70" s="60" t="s">
        <v>15</v>
      </c>
      <c r="D70" s="56" t="s">
        <v>254</v>
      </c>
      <c r="E70" s="102" t="s">
        <v>206</v>
      </c>
      <c r="F70" s="102"/>
      <c r="G70" s="102"/>
      <c r="H70" s="50"/>
      <c r="I70" s="102">
        <f t="shared" si="0"/>
        <v>0</v>
      </c>
    </row>
    <row r="71" spans="2:10" s="208" customFormat="1" ht="12.75" customHeight="1">
      <c r="B71" s="54"/>
      <c r="C71" s="60" t="s">
        <v>1</v>
      </c>
      <c r="D71" s="56" t="s">
        <v>255</v>
      </c>
      <c r="E71" s="102" t="s">
        <v>206</v>
      </c>
      <c r="F71" s="129"/>
      <c r="G71" s="102"/>
      <c r="H71" s="102"/>
      <c r="I71" s="102">
        <f t="shared" si="0"/>
        <v>0</v>
      </c>
    </row>
    <row r="72" spans="2:10" s="208" customFormat="1" ht="12.75" customHeight="1">
      <c r="B72" s="54"/>
      <c r="C72" s="60" t="s">
        <v>2</v>
      </c>
      <c r="D72" s="56" t="s">
        <v>256</v>
      </c>
      <c r="E72" s="102" t="s">
        <v>206</v>
      </c>
      <c r="F72" s="102"/>
      <c r="G72" s="102"/>
      <c r="H72" s="129"/>
      <c r="I72" s="102">
        <f t="shared" si="0"/>
        <v>0</v>
      </c>
    </row>
    <row r="73" spans="2:10" s="208" customFormat="1" ht="12.75" customHeight="1">
      <c r="B73" s="54"/>
      <c r="C73" s="60" t="s">
        <v>47</v>
      </c>
      <c r="D73" s="56" t="s">
        <v>257</v>
      </c>
      <c r="E73" s="102" t="s">
        <v>206</v>
      </c>
      <c r="F73" s="129"/>
      <c r="G73" s="102"/>
      <c r="H73" s="102"/>
      <c r="I73" s="102">
        <f t="shared" si="0"/>
        <v>0</v>
      </c>
    </row>
    <row r="74" spans="2:10" s="208" customFormat="1" ht="12.75" customHeight="1">
      <c r="B74" s="54"/>
      <c r="C74" s="60" t="s">
        <v>48</v>
      </c>
      <c r="D74" s="56" t="s">
        <v>258</v>
      </c>
      <c r="E74" s="102" t="s">
        <v>206</v>
      </c>
      <c r="F74" s="102"/>
      <c r="G74" s="102"/>
      <c r="H74" s="102"/>
      <c r="I74" s="102">
        <f t="shared" si="0"/>
        <v>0</v>
      </c>
    </row>
    <row r="75" spans="2:10" s="208" customFormat="1" ht="12.75" customHeight="1">
      <c r="B75" s="54"/>
      <c r="C75" s="60" t="s">
        <v>3</v>
      </c>
      <c r="D75" s="56" t="s">
        <v>281</v>
      </c>
      <c r="E75" s="102" t="s">
        <v>183</v>
      </c>
      <c r="F75" s="102"/>
      <c r="G75" s="102"/>
      <c r="H75" s="102"/>
      <c r="I75" s="102">
        <f t="shared" si="0"/>
        <v>0</v>
      </c>
    </row>
    <row r="76" spans="2:10" s="208" customFormat="1" ht="12.75" customHeight="1">
      <c r="B76" s="54"/>
      <c r="C76" s="60" t="s">
        <v>4</v>
      </c>
      <c r="D76" s="56" t="s">
        <v>259</v>
      </c>
      <c r="E76" s="102" t="s">
        <v>206</v>
      </c>
      <c r="F76" s="102"/>
      <c r="G76" s="129"/>
      <c r="H76" s="102"/>
      <c r="I76" s="102">
        <f t="shared" si="0"/>
        <v>0</v>
      </c>
    </row>
    <row r="77" spans="2:10" s="51" customFormat="1" ht="12.95" customHeight="1">
      <c r="B77" s="40" t="s">
        <v>101</v>
      </c>
      <c r="C77" s="41" t="s">
        <v>260</v>
      </c>
      <c r="D77" s="42"/>
      <c r="E77" s="130">
        <f>E37+E38</f>
        <v>177743973128</v>
      </c>
      <c r="F77" s="196"/>
      <c r="G77" s="196"/>
      <c r="H77" s="196"/>
      <c r="I77" s="130">
        <f t="shared" si="0"/>
        <v>177743973128</v>
      </c>
      <c r="J77" s="209"/>
    </row>
    <row r="78" spans="2:10" s="34" customFormat="1" ht="12.95" customHeight="1">
      <c r="B78" s="40" t="s">
        <v>261</v>
      </c>
      <c r="C78" s="41" t="s">
        <v>262</v>
      </c>
      <c r="D78" s="41"/>
      <c r="E78" s="130">
        <v>29014732205</v>
      </c>
      <c r="F78" s="196"/>
      <c r="G78" s="196"/>
      <c r="H78" s="196"/>
      <c r="I78" s="130">
        <f t="shared" si="0"/>
        <v>29014732205</v>
      </c>
      <c r="J78" s="57"/>
    </row>
    <row r="79" spans="2:10" s="51" customFormat="1" ht="12.95" customHeight="1">
      <c r="B79" s="40" t="s">
        <v>103</v>
      </c>
      <c r="C79" s="41" t="s">
        <v>263</v>
      </c>
      <c r="D79" s="42"/>
      <c r="E79" s="130">
        <f>E77-E78</f>
        <v>148729240923</v>
      </c>
      <c r="F79" s="196"/>
      <c r="G79" s="196"/>
      <c r="H79" s="196"/>
      <c r="I79" s="130">
        <f t="shared" si="0"/>
        <v>148729240923</v>
      </c>
      <c r="J79" s="200"/>
    </row>
    <row r="80" spans="2:10" s="64" customFormat="1" ht="17.25" customHeight="1">
      <c r="B80" s="210"/>
      <c r="C80" s="55"/>
      <c r="D80" s="211"/>
      <c r="E80" s="212"/>
      <c r="F80" s="212"/>
      <c r="G80" s="213"/>
      <c r="H80" s="213"/>
      <c r="I80" s="212"/>
      <c r="J80" s="66"/>
    </row>
    <row r="81" spans="2:10" s="64" customFormat="1" ht="15" customHeight="1">
      <c r="B81" s="214"/>
      <c r="C81" s="215"/>
      <c r="D81" s="216"/>
      <c r="E81" s="185"/>
      <c r="F81" s="185"/>
      <c r="G81" s="186"/>
      <c r="H81" s="186"/>
      <c r="I81" s="185"/>
      <c r="J81" s="66"/>
    </row>
    <row r="82" spans="2:10" s="64" customFormat="1" ht="15" customHeight="1">
      <c r="B82" s="217"/>
      <c r="C82" s="184"/>
      <c r="D82" s="216"/>
      <c r="E82" s="185"/>
      <c r="F82" s="185"/>
      <c r="G82" s="186"/>
      <c r="H82" s="186"/>
      <c r="I82" s="185"/>
      <c r="J82" s="66"/>
    </row>
    <row r="83" spans="2:10" s="64" customFormat="1" ht="15" customHeight="1">
      <c r="B83" s="217"/>
      <c r="C83" s="184"/>
      <c r="D83" s="216"/>
      <c r="E83" s="185"/>
      <c r="F83" s="185"/>
      <c r="G83" s="186"/>
      <c r="H83" s="186"/>
      <c r="I83" s="185"/>
      <c r="J83" s="66"/>
    </row>
    <row r="84" spans="2:10" s="64" customFormat="1" ht="15" customHeight="1">
      <c r="B84" s="217"/>
      <c r="C84" s="184"/>
      <c r="D84" s="216"/>
      <c r="E84" s="185"/>
      <c r="F84" s="185"/>
      <c r="G84" s="186"/>
      <c r="H84" s="186"/>
      <c r="I84" s="185"/>
      <c r="J84" s="66"/>
    </row>
    <row r="85" spans="2:10" s="66" customFormat="1" ht="15" customHeight="1">
      <c r="B85" s="217"/>
      <c r="C85" s="184"/>
      <c r="D85" s="216"/>
      <c r="E85" s="185"/>
      <c r="F85" s="185"/>
      <c r="G85" s="186"/>
      <c r="H85" s="186"/>
      <c r="I85" s="185"/>
    </row>
  </sheetData>
  <mergeCells count="3">
    <mergeCell ref="B2:I2"/>
    <mergeCell ref="B3:I3"/>
    <mergeCell ref="B4:D4"/>
  </mergeCells>
  <phoneticPr fontId="3" type="noConversion"/>
  <printOptions horizontalCentered="1"/>
  <pageMargins left="0.19685039370078741" right="0.15748031496062992" top="0.43307086614173229" bottom="0.23622047244094491" header="0.23622047244094491" footer="0.19685039370078741"/>
  <pageSetup paperSize="9" scale="10" orientation="portrait" r:id="rId1"/>
  <headerFooter alignWithMargins="0"/>
  <ignoredErrors>
    <ignoredError sqref="C40:C44 C58:C66 C9:C36 C46:C52 C68:C71 C72:C76 C53:C54 C55:C5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9ED0C7877EDF3F499ADF8C27FBABB325" ma:contentTypeVersion="16" ma:contentTypeDescription="새 문서를 만듭니다." ma:contentTypeScope="" ma:versionID="37c788e58f7f9e352583b7a5fc48f08f">
  <xsd:schema xmlns:xsd="http://www.w3.org/2001/XMLSchema" xmlns:xs="http://www.w3.org/2001/XMLSchema" xmlns:p="http://schemas.microsoft.com/office/2006/metadata/properties" xmlns:ns2="16ce2e47-5a90-40f0-9bc0-bfc85863fcc8" xmlns:ns3="7d39a589-8929-4c13-9d45-617460dfe223" targetNamespace="http://schemas.microsoft.com/office/2006/metadata/properties" ma:root="true" ma:fieldsID="132b6534c800473c6754703df121dc66" ns2:_="" ns3:_="">
    <xsd:import namespace="16ce2e47-5a90-40f0-9bc0-bfc85863fcc8"/>
    <xsd:import namespace="7d39a589-8929-4c13-9d45-617460dfe2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SearchPropertie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e2e47-5a90-40f0-9bc0-bfc85863fc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이미지 태그" ma:readOnly="false" ma:fieldId="{5cf76f15-5ced-4ddc-b409-7134ff3c332f}" ma:taxonomyMulti="true" ma:sspId="951e23c8-3cf6-4465-b3d7-081091b4a51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39a589-8929-4c13-9d45-617460dfe22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2573d3b7-e267-4b54-8cab-500bcf1663d1}" ma:internalName="TaxCatchAll" ma:showField="CatchAllData" ma:web="7d39a589-8929-4c13-9d45-617460dfe22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d39a589-8929-4c13-9d45-617460dfe223" xsi:nil="true"/>
    <lcf76f155ced4ddcb4097134ff3c332f xmlns="16ce2e47-5a90-40f0-9bc0-bfc85863fcc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BC092DD-C554-4CC8-947A-A10B4C0373E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CA4EE5-D82D-4DD0-BCD1-847C6C801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ce2e47-5a90-40f0-9bc0-bfc85863fcc8"/>
    <ds:schemaRef ds:uri="7d39a589-8929-4c13-9d45-617460dfe2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C535211-74AB-4871-A13A-B1A1A764AEEF}">
  <ds:schemaRefs>
    <ds:schemaRef ds:uri="http://schemas.microsoft.com/office/2006/metadata/properties"/>
    <ds:schemaRef ds:uri="http://schemas.microsoft.com/office/infopath/2007/PartnerControls"/>
    <ds:schemaRef ds:uri="7d39a589-8929-4c13-9d45-617460dfe223"/>
    <ds:schemaRef ds:uri="16ce2e47-5a90-40f0-9bc0-bfc85863fcc8"/>
  </ds:schemaRefs>
</ds:datastoreItem>
</file>

<file path=docMetadata/LabelInfo.xml><?xml version="1.0" encoding="utf-8"?>
<clbl:labelList xmlns:clbl="http://schemas.microsoft.com/office/2020/mipLabelMetadata">
  <clbl:label id="{91856527-a446-4990-b48e-37ca10f2ee8d}" enabled="0" method="" siteId="{91856527-a446-4990-b48e-37ca10f2ee8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</vt:i4>
      </vt:variant>
    </vt:vector>
  </HeadingPairs>
  <TitlesOfParts>
    <vt:vector size="9" baseType="lpstr">
      <vt:lpstr>안전규정</vt:lpstr>
      <vt:lpstr>연결회사</vt:lpstr>
      <vt:lpstr>연결 재무상태표</vt:lpstr>
      <vt:lpstr>연결 손익계산서</vt:lpstr>
      <vt:lpstr>연결 매출 상세</vt:lpstr>
      <vt:lpstr>연결 영업비용</vt:lpstr>
      <vt:lpstr>재무상태표</vt:lpstr>
      <vt:lpstr>손익계산서</vt:lpstr>
      <vt:lpstr>안전규정!Print_Area</vt:lpstr>
    </vt:vector>
  </TitlesOfParts>
  <Company>ncsoft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hklee</dc:creator>
  <cp:lastModifiedBy>김남우(Kim Namwoo)(namkim)</cp:lastModifiedBy>
  <cp:lastPrinted>2012-08-03T05:44:36Z</cp:lastPrinted>
  <dcterms:created xsi:type="dcterms:W3CDTF">2003-04-22T01:25:52Z</dcterms:created>
  <dcterms:modified xsi:type="dcterms:W3CDTF">2026-05-12T22:51:04Z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0x0101009ED0C7877EDF3F499ADF8C27FBABB325</vt:lpwstr>
  </property>
</Properties>
</file>